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115" windowHeight="4035" activeTab="0"/>
  </bookViews>
  <sheets>
    <sheet name="Hoja1" sheetId="1" r:id="rId1"/>
    <sheet name="Hoja3" sheetId="2" r:id="rId2"/>
  </sheets>
  <externalReferences>
    <externalReference r:id="rId5"/>
  </externalReferences>
  <definedNames/>
  <calcPr fullCalcOnLoad="1"/>
</workbook>
</file>

<file path=xl/sharedStrings.xml><?xml version="1.0" encoding="utf-8"?>
<sst xmlns="http://schemas.openxmlformats.org/spreadsheetml/2006/main" count="2059" uniqueCount="409">
  <si>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</si>
  <si>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</si>
  <si>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</si>
  <si>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</si>
  <si>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</si>
  <si>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</si>
  <si>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</si>
  <si>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</si>
  <si>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</si>
  <si>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</si>
  <si>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</si>
  <si>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</si>
  <si>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</si>
  <si>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</si>
  <si>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</si>
  <si>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</si>
  <si>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</si>
  <si>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</si>
  <si>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</si>
  <si>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</si>
  <si>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</si>
  <si>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</si>
  <si>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</si>
  <si>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</si>
  <si>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</si>
  <si>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</si>
  <si>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</si>
  <si>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Renovación de licencias Fortinet</t>
  </si>
  <si>
    <t>Proceso de convocatoria pública</t>
  </si>
  <si>
    <t>Mantenimiento y actualización de software G+</t>
  </si>
  <si>
    <t xml:space="preserve">Prestación del servicio de outsourcing de impresión, fotocopiado y scanner para el Politécnico Colombiano JIC, de acuerdo con los requerimientos y especificaciones técnicas propias de este servicios. </t>
  </si>
  <si>
    <t>Arrendamiento del Servicio de Internet poblado</t>
  </si>
  <si>
    <t>Arrendamiento Servicio de internet Marinilla</t>
  </si>
  <si>
    <t>Mantenimiento y actualización de software Mercurio</t>
  </si>
  <si>
    <t>Contratación Directa</t>
  </si>
  <si>
    <t>Arrendamiento de Licencias de Vmware</t>
  </si>
  <si>
    <t>Arrendamiento de un equipo IBM AS/400 para plan de contingencia y mantenimiento preventivo y correctivo a equipo IBM AS/400 de la Institución</t>
  </si>
  <si>
    <t>Prestación de servicios de administración y conectividad a las redes RUANA y RENATA para el Politécnico Colombiano Jaime Isaza cadavid</t>
  </si>
  <si>
    <t>Prestación del servicio de soporte y mantenimiento a la plataforma de Universitas XXI Académico, PORTAL, MOODLE e INVESTIGACIÓN, el servicio de hosting para la infraestructura tecnológica necesaria para el funcionamiento del Software Universitas XXI Académico, PORTAL, MOODLE e INVESTIGACIÓN</t>
  </si>
  <si>
    <t>el arrendamiento de licencias de software Microsoft bajo la OVS-ES (Open Value Subscription) para el Politécnico Colombiano Jaime Isaza Cadavid</t>
  </si>
  <si>
    <t>Contratar los servicios de mesa de ayuda, para dar soporte técnico a toda la infraestructura tecnológica de hardware y de software existente en el Politécnico Colombiano Jaime Isaza Cadavid.</t>
  </si>
  <si>
    <t>Contratación de un servicio de datacenter (laaS) para el Politécnico Colombiano Jaime Isaza Cadavid, de acuerdo con los requerimientos de la Institución</t>
  </si>
  <si>
    <t>Contratación del servicio Lan to Lan entre la sede Apartadó y la Sede Poblado con un ancho de banda de 20 Mbps para el Politécnico Colombiano Jaime Isaza Cadavid</t>
  </si>
  <si>
    <t>Prestación del servicio de red WIFI.</t>
  </si>
  <si>
    <t xml:space="preserve">Alquiler de una (1) impresora matricial de alto rendimiento (800 líneas por minuto con conexión twinaxial y compatible con ambiente AS/400 para el Politécnico Colombiano Jaime Isaza Cadavid </t>
  </si>
  <si>
    <t>Suministro de tiquetes aéreos para diferentes destinos nacionales e internacionales con el de facilitar los procesos de capacitación al personal docente y Administrativo del Politécnico Colombiano Jaime Isaza Cadavid.</t>
  </si>
  <si>
    <t xml:space="preserve">Compra de equipo de Video Bean como herremienta de apoyo para el Aula de Capacitación P-31-302 </t>
  </si>
  <si>
    <t>Revisión aire acondicionado y verificación instalación electrica para su funcionamiento. Aula P-31-302</t>
  </si>
  <si>
    <t xml:space="preserve">Contratar las pólizas del grupo 1 del programa de seguros del POLITÉCNICO a través de una compañía de seguros con la cual se contrate amparos de incendio y terremoto en deudores  a favor del Fondo de Bienestar Social Laboral -FBSL </t>
  </si>
  <si>
    <t xml:space="preserve">Contratar las pólizas del grupo 2 del programa de seguros del POLITÉCNICO a través de una compañía de seguros con la cual se contrate seguro de vida deudores   a favor del Fondo de Bienestar Social Laboral -FBSL </t>
  </si>
  <si>
    <t>CONTRATACION ACTUARIO</t>
  </si>
  <si>
    <t>Prestación de Servicios bajo su propio riesgo, autonomía e independencia para apoyar las actividades operativas, logísticas, asistenciales en la ejecución de recursos para las acciones de desarrollo de la convocatorioa CREER EN LO NUESTRO, modalidad PROYECTOS DE DESARROLLO , en el marco del proyecto Construyendo Presente, en la sede Oriente del Politécnico Colombiano Jaime Isaza Cadavid.</t>
  </si>
  <si>
    <t xml:space="preserve">JUNIO </t>
  </si>
  <si>
    <t>Prestar el servicio de alimentación para un grupo definido de estudiantes según la normatividad vigente en las sede Valle de Aburrá, Oriente, Urabá y e instalaciones de La Pintada, del Politécnico Colombiano Jaime Isaza Cadavid de acuerdo con las especificaciones técnicas consagradas en el pliego de condiciones.</t>
  </si>
  <si>
    <t>Prestación de Servicios bajo su propio riesgo, autonomía e independencia para apoyar las actividades operativas, logísticas, asistenciales en la ejecución de recursos para las actividades tomas culturales y académicas en el marco del proyecto Construyendo Presente, en la sedes e instalacones del Politécnico Colombiano Jaime Isaza Cadavid.</t>
  </si>
  <si>
    <t>Laboratorio del Buen vivir</t>
  </si>
  <si>
    <t>MARZO</t>
  </si>
  <si>
    <t>Suministrar materiales, equipos y  herramientas para el desarrollo de las actividades de fortalecimiento de la enseñanza de las Ciencias Básicas en el marco del proyecto Construyendo Presente, ejecutado por el Politécnico Colombiano Jaime Isaza Cadavid como parte de los planes para el fortalecimiento a la educación superior del Ministerio de Educación Nacional.</t>
  </si>
  <si>
    <t>Prestar servicios de apoyo a la gestión a  las actividades de la Dirección de Bienestar Institucional e Interacción Social de la Regional Urabá.</t>
  </si>
  <si>
    <t>ENERO</t>
  </si>
  <si>
    <t xml:space="preserve">Prestar servicios profesionales especializados de Ingeniero en Productividad y Calidad para apoyar el diseño, ejecución y seguimiento de proyectos de la Dirección de Bienestar Institucional e Interacción Social orientados al mejoramiento de la calidad de vida de la comunidad Politécnica. </t>
  </si>
  <si>
    <t>Prestar los servicios de área protegida de urgencia y/o emergencia médica, para toda la comunidad educativa en las sedes de El Poblado, Bello, Niquia.</t>
  </si>
  <si>
    <t>Prestar servicio de calibración de autoclave, estudio ambiental de dispositivo de rayos equis odontológico y mantenimiento preventivo y correctivo de los equipos del centro de atención en salud del Politécnico Colombiano Jaime Isaza Cadavid</t>
  </si>
  <si>
    <t>Prestación de Servicios bajo su propio riesgo, autonomía e independencia para apoyar las actividades operativas, logísticas, asistenciales de las actividades dirigidas a empleados en las sedes e instalaciones del Politécnico Colombiano Jaime Isaza Cadavid</t>
  </si>
  <si>
    <t>Prestar servicios profesionales de psicología para para apoyar el diseño, ejecución y seguimiento de líneas de servicio en permanencia de la Dirección de Bienestar Institucional e Interacción Social orientadas al mejoramiento la retención de los estudiantes.</t>
  </si>
  <si>
    <t>Insumos centro de atención en salud</t>
  </si>
  <si>
    <t>Prestar los servicios profesionales en el componente  de salud psicofísica, con el fin de apoyar las actividades que allí se desarrollan.</t>
  </si>
  <si>
    <t>Prestar los servicios profesionales como sicóloga en el componente  de prevención y riesgo cardiovascular, con el fin de apoyar las actividades que allí se desarrollan.</t>
  </si>
  <si>
    <t>Prestar los servicios profesionales como nutricionista en el componente  de prevención y riesgo cardiovascular, con el fin de apoyar las actividades que allí se desarrollan.</t>
  </si>
  <si>
    <t>Prestar los servicios profesionales como fisioterapeuta, en el componente  de prevención y  riesgo cardiovascular, con el fin de apoyar las actividades que allí se desarrollan.</t>
  </si>
  <si>
    <t>Prestar los servicios profesionales como profesional deportivo en el componente  de prevención y  riesgo cardiovascular, con el fin de apoyar las actividades que allí se desarrollan.</t>
  </si>
  <si>
    <t>Prestar servicios profesionales para apoyar el diseño, ejecución y seguimiento de la política de inclusión para instituciones de educación superior determinados por los lineamientos del Ministerio de Educación Nacional en el Politécnico Colombiano Jaime Isaza Cadavid.</t>
  </si>
  <si>
    <t>Prestar servicios profesionales para hacer seguimiento y acompañamiento a los grupos poblacionales determinados en la Política Nacional de Educación Inclusivapara instituciones de educación superior determinados por los lineamientos del Ministerio de Educación Nacional en el Politécnico Colombiano Jaime Isaza Cadavid.</t>
  </si>
  <si>
    <t xml:space="preserve">Prestar los servicios profesionales como instructora en el componente  de prevención y  riesgo cardiovascular, con el fin de apoyar las actividades que allí se desarrollan. </t>
  </si>
  <si>
    <t>Prestar los servicios profesionales bajo su propio riesgo autonomía e independencia para brindar apoyo jurídico al proceso contractual en el Politécnico Colombiano Jaime Isaza Cadavid, para el mejoramiento de sus procesos y el cumplimiento de los términos legales, mediante la realización de las actividades necesarias para el efecto. (ABOGADO HERNANDO, ESPECIALISTA Y CON EXPERIENCIA)</t>
  </si>
  <si>
    <t>Prestar los servicios profesionales bajo su propio riesgo autonomía e independencia para brindar apoyo jurídico al proceso contractual en el Politécnico Colombiano Jaime Isaza Cadavid, para el mejoramiento de sus procesos y el cumplimiento de los términos legales, mediante la realización de las actividades necesarias para el efecto. (ABOGADO NUEVO PROFESIONAL UNIVERSITARIO)</t>
  </si>
  <si>
    <t>Suministro por demanda de papelería, útiles y artículos de oficina requeridos para apoyar la gestión del Politécnico Colombiano Jaime Isaza Cadavid.</t>
  </si>
  <si>
    <t>Prestación de servicios de apoyo a la gestión para acompañar a la Unidad de Control Interno Disciplinario</t>
  </si>
  <si>
    <t>Arrendamiento tecnológico del sistema de recaudo electrónico para internet que facilita el proceso de pago en llínea para los estudiantes de la Institución</t>
  </si>
  <si>
    <t xml:space="preserve">Prestar servicios profesionales de apoyo a la gestión financiera en la ejecución y desarrollo de los procedimientos financieros y administrativos con el fin de facilitar el desarrollo de actividades que respondan a la implementación de mejores prácticas, en especial en la tesorería, en procura del mejoramiento de las expectativas de calidad y oportunidad en el servicio.  </t>
  </si>
  <si>
    <t>PRESTACIÓN DE SERVICIOS PROFESIONALES DE ABOGADO  PARA APOYAR EL AREA DE CARTERA DEL PCJC, Y FORTALER LOS PROCESOS DE COBRO PREJURIDICO Y JURIDICO</t>
  </si>
  <si>
    <t>Calificar la capacidad que tiene la Entidad para atender, de manera general, sus pasivos financieros y certificar al Politécnico Jaime Isaza Cadavid en el riesgo crediticio para terceros, realizando un seguimiento trimestral a la capacidad de pago de la Institución</t>
  </si>
  <si>
    <t>Adición al contrato de seguro 2016 Grupo 1 (Bienes)</t>
  </si>
  <si>
    <t>ADICION</t>
  </si>
  <si>
    <t>Adición al contrato de seguro 2016 Grupo 2 (Personas)</t>
  </si>
  <si>
    <r>
      <t xml:space="preserve">Contratar las pólizas del </t>
    </r>
    <r>
      <rPr>
        <b/>
        <sz val="8"/>
        <rFont val="Arial"/>
        <family val="2"/>
      </rPr>
      <t>grupo 1 (Bienes)</t>
    </r>
    <r>
      <rPr>
        <sz val="8"/>
        <rFont val="Arial"/>
        <family val="2"/>
      </rPr>
      <t xml:space="preserve"> del programa de seguros del POLITÉCNICO a través de una compañía de seguros legalmente establecida en el país para funcionar, autorizada por la Superintendencia Financiera de Colombia con la cual se contrate la adquisición de las pólizas de seguros requerida para amparar y proteger los bienes muebles e inmuebles de propiedad del POLITÉCNICO y de aquellos por los que sea o llegare a ser legalmente responsable, en los términos que se detallan en cada uno de los anexos de condiciones básicas obligatorias y complementarias de las pólizas a adquirir.</t>
    </r>
  </si>
  <si>
    <t xml:space="preserve">13/02/2017
</t>
  </si>
  <si>
    <r>
      <t xml:space="preserve">Contratar las pólizas del </t>
    </r>
    <r>
      <rPr>
        <b/>
        <sz val="8"/>
        <rFont val="Arial"/>
        <family val="2"/>
      </rPr>
      <t xml:space="preserve">grupo 2 (personas) </t>
    </r>
    <r>
      <rPr>
        <sz val="8"/>
        <rFont val="Arial"/>
        <family val="2"/>
      </rPr>
      <t xml:space="preserve">del programa de seguros del POLITÉCNICO a través de una compañía de seguros con la cual se contrate seguro de vida deudores   a favor del Fondo de Bienestar Social Laboral -FBSL </t>
    </r>
  </si>
  <si>
    <r>
      <t xml:space="preserve">Contratación de las pólizas de un Grupo N°3 de Seguros Responsabilidad Civil de </t>
    </r>
    <r>
      <rPr>
        <b/>
        <sz val="8"/>
        <rFont val="Arial"/>
        <family val="2"/>
      </rPr>
      <t>Servidores Público</t>
    </r>
    <r>
      <rPr>
        <sz val="8"/>
        <rFont val="Arial"/>
        <family val="2"/>
      </rPr>
      <t>s y demás seguros que el POLITECNICO COLOMBIANO “JAIME ISAZA CADAVID” .</t>
    </r>
  </si>
  <si>
    <t xml:space="preserve">02/01/2017
</t>
  </si>
  <si>
    <t>Contratar servicio de intermediación de seguros</t>
  </si>
  <si>
    <r>
      <t xml:space="preserve">Adición al contrato de los servicios de seguridad y </t>
    </r>
    <r>
      <rPr>
        <b/>
        <sz val="8"/>
        <rFont val="Arial"/>
        <family val="2"/>
      </rPr>
      <t>vigilancia</t>
    </r>
    <r>
      <rPr>
        <sz val="8"/>
        <rFont val="Arial"/>
        <family val="2"/>
      </rPr>
      <t xml:space="preserve"> integrada con medio canino, arma, sin arma y suministro de elementos de apoyo tecnológico, de acuerdo con la descripción y especificaciones establecidas en los pliegos de condiciones"</t>
    </r>
  </si>
  <si>
    <r>
      <t>Contratación de los servicios de</t>
    </r>
    <r>
      <rPr>
        <b/>
        <sz val="8"/>
        <rFont val="Arial"/>
        <family val="2"/>
      </rPr>
      <t xml:space="preserve"> vigilancia</t>
    </r>
    <r>
      <rPr>
        <sz val="8"/>
        <rFont val="Arial"/>
        <family val="2"/>
      </rPr>
      <t xml:space="preserve"> integrada con suministro de elementos de apoyo tecnológico, de acuerdo con la descripción y especificaciones establecidas en los Pliegos de Condiciones.</t>
    </r>
  </si>
  <si>
    <t xml:space="preserve">13/02/2017 
</t>
  </si>
  <si>
    <t>72101507
76111501</t>
  </si>
  <si>
    <r>
      <t>Adición al contrato de Prestación de servicios generales de</t>
    </r>
    <r>
      <rPr>
        <b/>
        <sz val="8"/>
        <rFont val="Arial"/>
        <family val="2"/>
      </rPr>
      <t xml:space="preserve"> aseo y mantenimiento</t>
    </r>
    <r>
      <rPr>
        <sz val="8"/>
        <rFont val="Arial"/>
        <family val="2"/>
      </rPr>
      <t>, que incluye el suministro de los implementos y la dotación, de acuerdo con la descripción y especificaciones establecidas en los Pliegos de Condiciones".</t>
    </r>
  </si>
  <si>
    <r>
      <t xml:space="preserve">Prestación de servicios generales de </t>
    </r>
    <r>
      <rPr>
        <b/>
        <sz val="8"/>
        <rFont val="Arial"/>
        <family val="2"/>
      </rPr>
      <t>aseo y mantenimiento,</t>
    </r>
    <r>
      <rPr>
        <sz val="8"/>
        <rFont val="Arial"/>
        <family val="2"/>
      </rPr>
      <t xml:space="preserve"> que incluye el suministro de los implementos y la dotación, de acuerdo con la descripción y especificaciones establecidas en los Pliegos de Condiciones.</t>
    </r>
  </si>
  <si>
    <r>
      <t xml:space="preserve">Prestación de </t>
    </r>
    <r>
      <rPr>
        <b/>
        <sz val="8"/>
        <rFont val="Arial"/>
        <family val="2"/>
      </rPr>
      <t xml:space="preserve">transporte terrestre </t>
    </r>
    <r>
      <rPr>
        <sz val="8"/>
        <rFont val="Arial"/>
        <family val="2"/>
      </rPr>
      <t>automotor para diferentes destinos regionales y nacionales requeridos por el Politécnico Colombiano Jaime Isaza Cadavid.</t>
    </r>
  </si>
  <si>
    <r>
      <t>Suministro de</t>
    </r>
    <r>
      <rPr>
        <b/>
        <sz val="8"/>
        <rFont val="Arial"/>
        <family val="2"/>
      </rPr>
      <t xml:space="preserve"> tiquetes </t>
    </r>
    <r>
      <rPr>
        <sz val="8"/>
        <rFont val="Arial"/>
        <family val="2"/>
      </rPr>
      <t>aéreos para diferentes destinos nacionales e internacionales con el de facilitar los procesos de capacitación al personal docente y Administrativo del Politécnico Colombiano Jaime Isaza Cadavid.</t>
    </r>
  </si>
  <si>
    <r>
      <t>Prestación de servicio de transporte terrestre mediante</t>
    </r>
    <r>
      <rPr>
        <b/>
        <sz val="8"/>
        <rFont val="Arial"/>
        <family val="2"/>
      </rPr>
      <t xml:space="preserve"> taxis </t>
    </r>
    <r>
      <rPr>
        <sz val="8"/>
        <rFont val="Arial"/>
        <family val="2"/>
      </rPr>
      <t>al Politécnico Colombiano Jaime Isaza Cadavid.</t>
    </r>
  </si>
  <si>
    <t>76111501
15101505</t>
  </si>
  <si>
    <t>Gasolina vehículo Rectoría, laboratorios niquia y Laboratorio P55</t>
  </si>
  <si>
    <t xml:space="preserve">Dotación uniformes y seguridad industrial para personal del Politecnico </t>
  </si>
  <si>
    <t>Mantenimiento vehículo Rectoría camioneta Hyundai Santa Fe modelo 2009 y laboratorio movil.</t>
  </si>
  <si>
    <r>
      <t>Servicio de control</t>
    </r>
    <r>
      <rPr>
        <b/>
        <sz val="8"/>
        <color indexed="8"/>
        <rFont val="Arial"/>
        <family val="2"/>
      </rPr>
      <t xml:space="preserve"> de plagas</t>
    </r>
    <r>
      <rPr>
        <sz val="8"/>
        <color indexed="8"/>
        <rFont val="Arial"/>
        <family val="2"/>
      </rPr>
      <t>(productos autorizados por las autoridades competentes para este tipo de ambientes) contra rastreros, roedores, hormigas y zancudos en las edificaciones de todas las sedes del Politécnico.</t>
    </r>
  </si>
  <si>
    <t>Mantenimiento puertas vidrieras biblioteca, auditorio y bello, puerta B42 -101,  mantenimiento puertas de seguridad, salidas de emergencia y puerta reja apartado</t>
  </si>
  <si>
    <t> 72101516</t>
  </si>
  <si>
    <t>Recarga y suministro de extintores.</t>
  </si>
  <si>
    <t>72101511
72154110</t>
  </si>
  <si>
    <t xml:space="preserve">Mantenimiento Aires Acondicionados, incluye repuestos y 1 deshunificador  B42 -101
Mantenimiento Aire Acondicionado P40 Piso 2, rack.
Mantenimiento Aire de Precisión. Data Center.
</t>
  </si>
  <si>
    <t>72151514 </t>
  </si>
  <si>
    <t>Mantenimiento Preventivo y Correctivo grupo electrógeno, planta electrica, planta disel Apartadó y Mantenimiento UPS P34 y Mantenimiento subestación eléctrica poblado e instalacion de nuevos puntos electricos.</t>
  </si>
  <si>
    <t>Mantenimiento Antenas de seguridad Biblioteca Poblado</t>
  </si>
  <si>
    <t>Mantenimiento preventivo sistema de bombeo para red contra incendios y piscina</t>
  </si>
  <si>
    <t xml:space="preserve">Mantenimiento para cuatro (4) ascensores ALTIVONI  y Canatal en el Politecnico Colombiano Jaime Isaza Cadavid, Sede Poblado. </t>
  </si>
  <si>
    <t>Mantenimiento Planta de tratamiento agua potable y pozo séptico Apartadó.</t>
  </si>
  <si>
    <t>Reparación puertos de planta telefónica.</t>
  </si>
  <si>
    <t>Mantenimiento cubiertas. (Bajantes, canoas, ruanas, viga canoas, frescasa, cambio teja de barro, cambio tablilla, cambio tablon de triplex,  laminas cielo falso o raso).</t>
  </si>
  <si>
    <t>Interventoría para contrato de mantenimiento cubiertas.</t>
  </si>
  <si>
    <t>Servicios de poda, tala, reposición de árboles y botada de desechos vegetales.</t>
  </si>
  <si>
    <t>Suministro e instalación de insumos para mantenimiento (Eléctricos, hidrosanitarios, cerrajería, chapas -bello-, llaves, cilindros, obra civil, jardinería, vidrios, perfileria, policarbonato alveoral, pintura, san blasting  y demás necesidades propias de mantenimientos y adecuaciones menores).
Tubos lamparas 32" Tubos lamparas 39", balastras, Regletas elétricas o multitomas, puntos electricos</t>
  </si>
  <si>
    <t>30170000
72153002</t>
  </si>
  <si>
    <t>Suministro e instalación de puertas metalicas, en vidrio y madera, incluida las chapas. Cambio de Ventanería en aulas de clase para todas las sedes, principalmente Apartado.</t>
  </si>
  <si>
    <t>Elementos Brigada de Emergencia</t>
  </si>
  <si>
    <r>
      <t xml:space="preserve">Prestación de servicios profesionales como </t>
    </r>
    <r>
      <rPr>
        <b/>
        <sz val="8"/>
        <rFont val="Arial"/>
        <family val="2"/>
      </rPr>
      <t xml:space="preserve">Ingeniero Civil o Arquitecto </t>
    </r>
    <r>
      <rPr>
        <sz val="8"/>
        <rFont val="Arial"/>
        <family val="2"/>
      </rPr>
      <t>con experiencia en construcción de obras de infraestructura de Ingeniería Civil e Ingeniería Sanitaria para apoyar la gestión en la Coordinación de Bienes y Servicios.</t>
    </r>
  </si>
  <si>
    <r>
      <t xml:space="preserve">Prestación de servicios profesionales de </t>
    </r>
    <r>
      <rPr>
        <b/>
        <sz val="8"/>
        <rFont val="Arial"/>
        <family val="2"/>
      </rPr>
      <t>Abogado</t>
    </r>
    <r>
      <rPr>
        <sz val="8"/>
        <rFont val="Arial"/>
        <family val="2"/>
      </rPr>
      <t xml:space="preserve"> para apoyo a la supervision de contratos y gestion de la Coordinación de Bienes y Servicios.</t>
    </r>
  </si>
  <si>
    <t>Actualización Normativa</t>
  </si>
  <si>
    <t>Prestación de servicios personales para apoyar la revisión semanal de los procesos judiciales en los que la institución es parte.</t>
  </si>
  <si>
    <t>Prestacion del Servicio de  Mensajería Externa Motorizado con comunicaciones y prestación del Servicio Interno para el Politécnico Colombiano Jaime Isaza Cadavid</t>
  </si>
  <si>
    <t>Prestar  Servicios  de entrega y recibo de comunicaciones Oficiales, correo, Servicio de Mensajería Expresa a todo destino: Local, Nacional, Internacional</t>
  </si>
  <si>
    <t>43232202-81111700</t>
  </si>
  <si>
    <t>Prestación de los servicios de Manteminiento del Software de Gestión Documental Mercurio-SGDM y Prestación de servicios relacionados con las actividades operativas, longisticas y asistenciales para contratar los servicios de preparacion, escaneo e indexacion masiva de  documentos (expedientes contratos y convenios) en el Sistema de Gestión Documental Mercurio-SGDM</t>
  </si>
  <si>
    <t>Prestación de servicios profesionales bajo su propio riesgo, autonomía e independencia para apoyar las diferentes actividades de la Dirección de Control Interno conforme a la Ley 87 de 1993 y sus Decretos reglamentarios, Circulares e Instructivos que guían la Función Publica.</t>
  </si>
  <si>
    <t>Alquiler de teatro para la realización de los grados institucionales en Medellín y Rionegro, y alquiler de stands en ferias estudiantiles, para promocionar la oferta académica.</t>
  </si>
  <si>
    <t>Enero 15 de 2017</t>
  </si>
  <si>
    <t>Impresión digital y litográfica de material promocional, instalación de materiales de gran formato y producción de piezas de identidad corporativa</t>
  </si>
  <si>
    <t>Publicación de edictos de ley en medios de comunicación masiva</t>
  </si>
  <si>
    <t>Contratación de pauta publicitaria en medios de amplia difusión, para posicionar la imagen institucional</t>
  </si>
  <si>
    <t>Febrero 15 de 2017</t>
  </si>
  <si>
    <t>Producción de escudos y carpetas institucionales para las ceremonias de graduación</t>
  </si>
  <si>
    <t>Contratación de un profesional para la gestión, actualización y mantenimiento del portal web.</t>
  </si>
  <si>
    <t>Enero 10 de 2017</t>
  </si>
  <si>
    <t>Prestación de servicios profesionales para apoyar los procesos de calidad del dato, la recolección, procesamiento, reporte, publicación, análisis y suministro de información estadística e indicadores institucionales, tanto en el nivel institucional como a entidades externas</t>
  </si>
  <si>
    <t>Prestación de servicios profesionales para apoyar la gestión de Planes, Programas y Proyectos institucionales en la Oficina Asesora de Planeación.</t>
  </si>
  <si>
    <t>Prestación de Servicios Profesionales, para brindar apoyo jurídico a los diferentes procesos que realiza la Oficina Asesora Jurídica de EL POLITÉCNICO, para el mejoramiento de sus procesos y el cumplimiento de los términos legales, mediante la realización de las actividades necesarias para el efecto.</t>
  </si>
  <si>
    <t>Prestación de servicios profesionales en derecho para apoyar a la Vicerrectoría de Extensión en las actividades jurídicas relacionadas con las etapas precontractual, contractual y postcontractual que se derivan de la celebración de convenios y contratos interadministrativos, de asociación y/o cooperación suscritos por el Politécnico Colombiano Jaime Isaza Cadavid.</t>
  </si>
  <si>
    <t xml:space="preserve">Prestación de servicios profesionales para realizar la revisión, seguimiento, verificación y control de la ejecución de los ingresos y los gastos relacionados con la Vicerrectoría de Extensión y sus dependencias adscritas. </t>
  </si>
  <si>
    <t>Prestación de servicios profesionales para apoyar las actividades del proceso  de Fomento Empresarial adscrita a la Vicerrectoría de Extensión.</t>
  </si>
  <si>
    <t xml:space="preserve">Prestar apoyo y acompañamiento en la capacitación de Temas de Seguridad e Higiene Ocupacional en el marco del Convenio Interadministrativo de Unión Temporal METRO </t>
  </si>
  <si>
    <t>Prestación de servicios profesionales para apoyar a la Vicerrectoría de Extensión en sus procesos en Rionegro</t>
  </si>
  <si>
    <t>Prestación de servicios profesionales para apoyar a la Vicerrectoría de Extensión en sus procesos en Apartado</t>
  </si>
  <si>
    <t>Prestación de servicios personales para apoyar el proceso de organización de la información documental de la Dirección de Programas y Proyectos Especiales.</t>
  </si>
  <si>
    <t>Prestación de servicios profesionales para apoyar la ejecución de los convenios y/o contratos interadministrativos celebrados a través de la Dirección de Programas y Proyectos Especiales, en aspectos administrativos, logísticos y financieros.</t>
  </si>
  <si>
    <t>Prestación de servicios profesionales para apoyar en la ejecución de los convenios y/o contratos interadministrativos celebrados a través de la Dirección de Programas y Proyectos Especiales.</t>
  </si>
  <si>
    <t>Prestación de servicios técnicos para apoyar administrativa y operativamente a la Dirección de Fomento Cultural en la  atención,  recepción,  verificación, ejecución y seguimiento de las actividades  que hacen parte de los procesos administrativos.</t>
  </si>
  <si>
    <t>Obra piso salon cocina COMFENALCO</t>
  </si>
  <si>
    <t>Prestación de servicios para el apoyo de las actividades operativas, logísticas y asistenciales requeridas para llevar a cabo los cursos, seminarios, diplomados, asesorías de Educación Continua del Politécnico Colombiano Jaime Isaza Cadavid.</t>
  </si>
  <si>
    <t>ALIANZA</t>
  </si>
  <si>
    <t>Prestación de Servicios Profesionales para apoyar las actividades relacionadas con el proceso de Graduados, adscrito a la Vicerrectoría de Extensión.</t>
  </si>
  <si>
    <t>Prestación de servicios profesionales para apoyar procesos de cooperación nacional e internacional</t>
  </si>
  <si>
    <t xml:space="preserve">90111500                           90111600                                      90121502                               90121500                            84131602 </t>
  </si>
  <si>
    <t>Apoyo al Politécnico Colombiano Jaime Isaza Cadavid en el desarrollo de las actividades relacionadas con los procesos de Cooperación Nacional e Internacional, en aras del Fortalecimiento del Eje Estratégico de Desarrollo Interacción Politécnico – Sociedad.</t>
  </si>
  <si>
    <t>Adquisición y suministro de tiquetes aéreos y demás impuestos aeroportuarios para las áreas  de la Vicerrectoría de Extensión  y los convenios celebrados con el Politécnico Colombiano Jaime Isaza Cadavid.</t>
  </si>
  <si>
    <t>Servicios de transporte terrestre para las áreas  de la Vicerrectoría de Extensión y los convenios celebrados con el Politécnico Colombiano Jaime Isaza Cadavid.</t>
  </si>
  <si>
    <t>Prestación de servicios para el apoyo de las actividades operativas, logísticas y asistenciales requeridas para las actividades a realizarse en las áreas de la Vicerrectoría de Extensión del Politécnico Colombiano Jaime Isaza Cadavid.</t>
  </si>
  <si>
    <t>Contratación del suministro de alimentos concentrados para las granjas de marinilla y San Jeronimo</t>
  </si>
  <si>
    <t>Contratacion suministro de medicamentos y antisepticos veterinarios e insumos</t>
  </si>
  <si>
    <t>Contratacion servicios tecnicos laboratorio</t>
  </si>
  <si>
    <t>Convenios de practicas para realizacion de practica profesional</t>
  </si>
  <si>
    <t>Compra de semovientes</t>
  </si>
  <si>
    <t>Mantenimiento equipos</t>
  </si>
  <si>
    <t>Prestación de servicios profesionales para apoyar a la Dirección de Programas y Proyectos Especiales en la ejecución del contrato suscrito con HOREB ENERGÍA Y COMBUSTIBLES ECOLÓGICOS S. DE R.L. DE C.V. HOREB. </t>
  </si>
  <si>
    <t>Prestación de servicios personales para apoyar a la Dirección de Programas y Proyectos Especiales en la ejecución del contrato suscrito con HOREB ENERGÍA Y COMBUSTIBLES ECOLÓGICOS S. DE R.L. DE C.V. HOREB. </t>
  </si>
  <si>
    <t>Papeleria</t>
  </si>
  <si>
    <t>Transporte</t>
  </si>
  <si>
    <t>Indisa</t>
  </si>
  <si>
    <t>Universidad de Antioquia</t>
  </si>
  <si>
    <t>Tecnicentro los Colores</t>
  </si>
  <si>
    <t>SERVICIOS LABORATORIO GHYGAM</t>
  </si>
  <si>
    <t>SRVICIOS ANALISIS SEM UNIVERSIDAD PUERTO RICO MCC</t>
  </si>
  <si>
    <t>PRESTACIÓN DE SERVICIOS COMO INSTRUCTORES DE FORMACIÓN ARTÍSTICA Y CULTRAL</t>
  </si>
  <si>
    <t>IMPRESOS Y PUBLICACIONES PARA ACTIVIDADES DESARROLLADAS DESDE LA DEPENDENCIA Y AGENDA CULTURAL Y ARTÍSTICA</t>
  </si>
  <si>
    <t>PRESENTACIONES ARTÍSTICAS, CÁTEDRAS POLITÉCNICAS, EXPOSICIONES Y OTRAS ACTIVIDADES</t>
  </si>
  <si>
    <t>COMPRA DE EQUIPOS, INSTRUMENTOS MUSICALES, VESTUARIO Y MANTENIMIENTO DE INSTRUMENTOS Y EQUIPOS</t>
  </si>
  <si>
    <t>Suscripción Web  Dewey para el Sistema de Bibliotecas (Poblado, Apartadó y Rionegro) del Politécnico Colombiano Jaime Isaza Cadavid</t>
  </si>
  <si>
    <t>Contratar la prestación de los servicios del Sistema de Información Bibliográfico Aleph 500 para el Sistema de Bibliotecas (Poblado, Apartadó y Rionegro) del Politécnico Colombiano Jaime Isaza Cadavid</t>
  </si>
  <si>
    <t>Suscripción bases de datos E- Libro para el Sistema de Bibliotecas (Poblado, Apartadó y Rionegro) del Politécnico Colombiano Jaime Isaza Cadavid</t>
  </si>
  <si>
    <t>Suscripción a la  base de datos de contenidos N.T.C.  (Normas Técnicas Colombianas) ICONTEC para el Sistema de Bibliotecas (Poblado, Apartadó y Rionegro) del Politécnico Colombiano Jaime Isaza Cadavid</t>
  </si>
  <si>
    <t>Suscripción al recurso electrónico Virtual Pro para el Sistema de Bibliotecas para el Sistema de Bibliotecas (Poblado, Apartadó y Rionegro) del Politécnico Colombiano Jaime Isaza Cadavid</t>
  </si>
  <si>
    <t>Arriendo y montaje de stands  para las editoriales participantes a la  8a Feria del Libro  Politécnica</t>
  </si>
  <si>
    <t>Elaborar e imprimir  material publicitario: afiches y seraparadores para  la  8a Feria Politécnica del Libro.</t>
  </si>
  <si>
    <t>Contratación servicios profesionales para capacitación de  programas de Formación de Usuarios en IES, para apoyar la gestión del Plan de Capacitación en Recursos de Información (Estrategias de Búsqueda de Información Académica y E-books, Recursos de Información Académica, Normas APA, ICONTEC, IEEE, VANCOUVER, ZOTERO, MENDELEY y Herramientas de Google), del Sistema de Bibliotecas institucional</t>
  </si>
  <si>
    <t>Prestación de servicios personales como soporte y apoyo operativo del proceso de Autoevaluación con fines de renovación de registros, acreditación de alta calidad y mantenimiento de la calidad académica institucional, garantizando la revisión constante y permanente del soporte documental a través de la actualización,  y recolección del material, además de la preparación de la visita de los programas y Condiciones Iniciales, realizadas por el Ministerio de Educación Nacional – MEN y el Consejo Nacional de Acreditación – CNA</t>
  </si>
  <si>
    <t xml:space="preserve">Prestación de servicios profesionales para la depuración de los documentos de acreditación de programas e institucional, como elementos sustanciales y de soporte para los trámites institucionales y ministeriales, además de la depuración del documento de Condiciones Iniciales y sus respectivos soportes como requisito necesario para la visita pares del CNA y apoyo de otros procesos propios a la Acreditación Institucional. </t>
  </si>
  <si>
    <t xml:space="preserve"> Prestación de servicios profesionales para apoyar en los procesos de Autoevaluación con fines de registro calificado y acreditación de alta calidad de los programas, además de la consolidación y preparación de en la ruta de la acreditación de los elementos necesarios para la autoevaluación institucional como herramienta fundamental para el mantenimiento constate y permanente de la calidad institucional.</t>
  </si>
  <si>
    <t xml:space="preserve">Prestación de servicios profesionales para el apoyo y acompañamiento a las Facultades y los programas académicos en proceso de acreditación y reacreditación de alta calidad, y a la institución en la Ruta de la Acreditación, para la creación y promoción de estrategias encaminadas a la comunicación, sensibilización y activación del proceso.  </t>
  </si>
  <si>
    <t>Diseño, producción e instalación de piezas impresas y elementos de merchandising.</t>
  </si>
  <si>
    <t>Apoyo logístico para programación de capacitaciones, eventos y visitas de Pares Amigo externos.</t>
  </si>
  <si>
    <t>Prestación de servicios profesionales para apoyar la progrmación de los espacios físicos - aulas, en función de la programación académica de la Institución</t>
  </si>
  <si>
    <t>Suministro de carnets y stickers para estudiantes, personal administrativo, docentes y contratistas de la sede central Poblado y de las demás sedes regionales durante la vigencia 2017</t>
  </si>
  <si>
    <t xml:space="preserve">Hojas de papel de seguridad para  impresión de diplomas y actas de grado, según especificaciones dadas por la Institución, </t>
  </si>
  <si>
    <t>Adquisición de Material fungible para laboratorios de Biología Celular y Molecular.</t>
  </si>
  <si>
    <t>Arrendamiento  de Laboratorio de Procesos Industriales e Instrumental con la Universidad Pontificica Bolivariana (asignaturas de procesos industriales y análisis instrumental)</t>
  </si>
  <si>
    <t>Adquisiciones de accesorios electricos y electrónicos</t>
  </si>
  <si>
    <t>Prestación de servicios profesionales para el apoyo académico-administrativo de la Maestría en Gestión Integral del Riesgo Profesional (1 persona)</t>
  </si>
  <si>
    <t>Prestación de servicios profesionales para el apoyo académico-administrativo de la Maestría en Ingeniería (1 persona)</t>
  </si>
  <si>
    <t>Prestación de servicios profesionales de personal pare el Consultorio Tecnológico ASESALB (4 personas)</t>
  </si>
  <si>
    <t>Prestación de servicios profesionales de personal del Centro de Entrenamiento en Alturas (4 personas)</t>
  </si>
  <si>
    <t>Compra de equipos para la dotación del laboratorio de Redes</t>
  </si>
  <si>
    <t>Compra de equipos de laboratorio para el área de Telecomunicaciones (Comunicaciones análogas y digitales, telecomunicaciones Ópticas, microondas y antenas)</t>
  </si>
  <si>
    <t>Modernización de los laboratorios del área de Instrumentación y Control: Termodinámica y Procesos: $170M, Mecatrónica y Robótica: $230M, Automatas Programables (P.L.C.): $220M, Variables (Instrumentación): $180M (Plan de Mejoramiento Área Instrumentación y Control)</t>
  </si>
  <si>
    <t>Prestación de servicios profesionales para el apoyo en la generación de estrategias de fortalecimiento de los grupos de investigación, la divulgación, asesoría y gestión para la aplicación a convocatorias externas de cofinanciación para ejecución de proyectos de investigación y alianzas interinstitucionales.</t>
  </si>
  <si>
    <t>Prestación de servicios profesionales para la administración y seguimiento de proyectos internos y externos, el sistema de gestión de calidad  y redes de investigación en la Dirección de Investigación y Posgrados del Politécnico Colombiano Jaime Isaza Cadavid.</t>
  </si>
  <si>
    <t xml:space="preserve">Prestación de servicios profesionales en la aplicación, inscripción, seguimiento y control de los proyectos de investigación del POAI de la Dirección de investigación y Posgrados, ante la Oficina Asesora de Planeación, y apoyar el Sistema de Ciencia y Tecnología del Politécnico Colombiano JIC </t>
  </si>
  <si>
    <t xml:space="preserve">Prestación de servicios profesionales para la Elaboración de Contenidos audiovisuales, contenidos digitales y fotografía para los semilleros en innovación y emprendimiento y grupos de investigación de las sedes Apartado, Rionegro y Medellín., </t>
  </si>
  <si>
    <t xml:space="preserve">Prestación de servicios profesionales para apoyar la coordinación y la gestión investigativa del Politécnico Colombiano JIC en la sede Rionegro </t>
  </si>
  <si>
    <t>Prestación de Servicios profesionales para apoyar la coordinación y la gestión investigativa del Politécnico Colombiano JIC en la sede Apartado</t>
  </si>
  <si>
    <t xml:space="preserve">Prestación de Servicios profesionales para apoyar cursos de emprendimiento y gestion tecnologia a estudiantes y docentes </t>
  </si>
  <si>
    <t>Apoyo de gestión. Prestación de servicios  para la gestión logístico y administrativo para la gestión y mejoramiento de los servicios de los posgrados (Auxiliar posgrados)</t>
  </si>
  <si>
    <t>Operador Logístico. Servicio de apoyo de actividades logísticas, operativas y asistenciales para la realización de los eventos académico investigativos 2017 En la sede Central, Apartado y Rionegro y participación en la  RED COLOMBIANA DE SEMILLEROS DE INVESTIGACION REDCOLSI</t>
  </si>
  <si>
    <t xml:space="preserve">Apoyo para mejoramiento y acompañamiento a las revistas de la institución. (Revista Politécnica, Revista Teuken Bidikay, Revista Luciernaga e Intersección). </t>
  </si>
  <si>
    <t>Impresión de Revistas de Investigación: 2 REVISTAS POLITECNICAS, 2 REVISTAS TEUKEN BIDIKAY, 2 REVISTAS LUCIERNAGA E INTERSECCION,  1  ANUARIO DE INVESTIGACIÓN.</t>
  </si>
  <si>
    <t>Prestacion de servicio Profesional: Co-Investigador. "Estudio de caracterización y durabilidad de fibras naturales como posibles refuerzos dentro de una matriz de cemento"</t>
  </si>
  <si>
    <t>Compra de equipo: Balanza analítica. "Estudio de caracterización y durabilidad de fibras naturales como posibles refuerzos dentro de una matriz de cemento"</t>
  </si>
  <si>
    <t>Evento Internacional: Socialización de los resultados en un evento científico. "Estudio de caracterización y durabilidad de fibras naturales como posibles refuerzos dentro de una matriz de cemento"</t>
  </si>
  <si>
    <t>Materiales, suministros y bibliografía: Compra de insumos, papelería y matería prima. "Estudio de caracterización y durabilidad de fibras naturales como posibles refuerzos dentro de una matriz de cemento"</t>
  </si>
  <si>
    <t>Software: Compra de software. "Estudio de caracterización y durabilidad de fibras naturales como posibles refuerzos dentro de una matriz de cemento"</t>
  </si>
  <si>
    <t>Prestacion de servicio Profesional: Co-Investigador "Producción de etanol a partir de yuca fresca utilizando la estrategia de proceso HEFS (hidrólisis enzimática y fermentación simultáneas) usando enzimas reductoras de viscosidad".</t>
  </si>
  <si>
    <t>Compra de equipo: Reactor "Producción de etanol a partir de yuca fresca utilizando la estrategia de proceso HEFS (hidrólisis enzimática y fermentación simultáneas) usando enzimas reductoras de viscosidad".</t>
  </si>
  <si>
    <t>Materiales, suministros y bibliografía: Compra de insumos y bibliografía "Producción de etanol a partir de yuca fresca utilizando la estrategia de proceso HEFS (hidrólisis enzimática y fermentación simultáneas) usando enzimas reductoras de viscosidad".</t>
  </si>
  <si>
    <t>Prestacion de servicio Profesionales: Servicio técnico "Producción de etanol a partir de yuca fresca utilizando la estrategia de proceso HEFS (hidrólisis enzimática y fermentación simultáneas) usando enzimas reductoras de viscosidad".</t>
  </si>
  <si>
    <t>Prestacion de servicio Profesional: Co-Investigador "Los fundamentos filosóficos de la concepción contemporánea de la paz liberal".</t>
  </si>
  <si>
    <t>Materiales y bibliografía: Compra de libros  "Los fundamentos filosóficos de la concepción contemporánea de la paz liberal".</t>
  </si>
  <si>
    <t>Prestacion de servicio Profesional: Servicio técnico 1 (elaboración de cartilla) "Los fundamentos filosóficos de la concepción contemporánea de la paz liberal".</t>
  </si>
  <si>
    <t>Prestacion de servicio Profesional: Servicio técnico 2 (logistica eventos) "Los fundamentos filosóficos de la concepción contemporánea de la paz liberal".</t>
  </si>
  <si>
    <t>Eventos nacionales e internacionales: Socialización de resultados 1 "Los fundamentos filosóficos de la concepción contemporánea de la paz liberal".</t>
  </si>
  <si>
    <t>Eventos nacionales e internacionales: Socialización de resultados 2 "Los fundamentos filosóficos de la concepción contemporánea de la paz liberal".</t>
  </si>
  <si>
    <t>Prestacion de servicio Profesional: Co-Investigador "Hidrodesoxigenación  de  glicerol  a  propilenglicol  promovida  por  catalizadores bimetálicos de CuNi y CuPd".</t>
  </si>
  <si>
    <r>
      <t xml:space="preserve">Compra de equipo: Reactor </t>
    </r>
    <r>
      <rPr>
        <sz val="8"/>
        <color indexed="8"/>
        <rFont val="Arial"/>
        <family val="2"/>
      </rPr>
      <t>"Hidrodesoxigenación  de  glicerol  a  propilenglicol  promovida  por  catalizadores bimetálicos de CuNi y CuPd".</t>
    </r>
  </si>
  <si>
    <t>Compra de Materiales y suministros: Reactivos "Hidrodesoxigenación  de  glicerol  a  propilenglicol  promovida  por  catalizadores bimetálicos de CuNi y CuPd".</t>
  </si>
  <si>
    <t>Eventos nacionales e internacionales: Socialización de resultados 1 "Hidrodesoxigenación  de  glicerol  a  propilenglicol  promovida  por  catalizadores bimetálicos de CuNi y CuPd".</t>
  </si>
  <si>
    <t>Eventos nacionales e internacionales: Socialización de resultados 2 "Hidrodesoxigenación  de  glicerol  a  propilenglicol  promovida  por  catalizadores bimetálicos de CuNi y CuPd".</t>
  </si>
  <si>
    <t>Eventos nacionales e internacionales: Socialización de resultados 3 "Hidrodesoxigenación  de  glicerol  a  propilenglicol  promovida  por  catalizadores bimetálicos de CuNi y CuPd".</t>
  </si>
  <si>
    <t>Eventos nacionales e internacionales: Socialización de resultados 4 "Hidrodesoxigenación  de  glicerol  a  propilenglicol  promovida  por  catalizadores bimetálicos de CuNi y CuPd".</t>
  </si>
  <si>
    <t>Prestacion de servicio Profesional: Co-Investigador 1 "Producción  de  biodiesel  a  partir  de  aceite  de  cocina  usado  mediante  catálisis heterogénea empleando catalizadores de WOx/ZrO2".</t>
  </si>
  <si>
    <t>Compra de Materiales y suministros: Reactivos "Producción  de  biodiesel  a  partir  de  aceite  de  cocina  usado  mediante  catálisis heterogénea empleando catalizadores de WOx/ZrO2".</t>
  </si>
  <si>
    <t>Eventos nacionales e internacionales: Socialización de resultados 1 "Producción  de  biodiesel  a  partir  de  aceite  de  cocina  usado  mediante  catálisis heterogénea empleando catalizadores de WOx/ZrO2".</t>
  </si>
  <si>
    <t>Eventos nacionales e internacionales: Socialización de resultados 2 "Producción  de  biodiesel  a  partir  de  aceite  de  cocina  usado  mediante  catálisis heterogénea empleando catalizadores de WOx/ZrO2".</t>
  </si>
  <si>
    <t>Eventos nacionales e internacionales: Socialización de resultados 3 "Producción  de  biodiesel  a  partir  de  aceite  de  cocina  usado  mediante  catálisis heterogénea empleando catalizadores de WOx/ZrO2".</t>
  </si>
  <si>
    <t>Eventos nacionales e internacionales: Socialización de resultados 4 "Producción  de  biodiesel  a  partir  de  aceite  de  cocina  usado  mediante  catálisis heterogénea empleando catalizadores de WOx/ZrO2".</t>
  </si>
  <si>
    <t>Prestacion de servicio Profesional: Co-Investigador 2 "Producción  de  biodiesel  a  partir  de  aceite  de  cocina  usado  mediante  catálisis heterogénea empleando catalizadores de WOx/ZrO2".</t>
  </si>
  <si>
    <t>Prestacion de servicio Profesional: Co-Investigador 3 "Producción  de  biodiesel  a  partir  de  aceite  de  cocina  usado  mediante  catálisis heterogénea empleando catalizadores de WOx/ZrO2".</t>
  </si>
  <si>
    <t>Compra de equipo: Reactor  "Producción  de  biodiesel  a  partir  de  aceite  de  cocina  usado  mediante  catálisis heterogénea empleando catalizadores de WOx/ZrO2".</t>
  </si>
  <si>
    <t>Prestacion de servicio Profesional: Co-Investigador 1 "Mineralización   de   etilenglicol   por   fotocatálisis   heterogénea   usando   Fe/TiO2 sintetizado por diferentes métodos".</t>
  </si>
  <si>
    <t>Compra de Materiales y suministros: Reactivos "Mineralización   de   etilenglicol   por   fotocatálisis   heterogénea   usando   Fe/TiO2 sintetizado por diferentes métodos".</t>
  </si>
  <si>
    <t>Eventos nacionales e internacionales: Socialización de resultados 1 "Mineralización   de   etilenglicol   por   fotocatálisis   heterogénea   usando   Fe/TiO2 sintetizado por diferentes métodos".</t>
  </si>
  <si>
    <t>Eventos nacionales e internacionales: Socialización de resultados 2 "Mineralización   de   etilenglicol   por   fotocatálisis   heterogénea   usando   Fe/TiO2 sintetizado por diferentes métodos".</t>
  </si>
  <si>
    <t>Prestacion de servicio Profesional: Co-Investigador 2 "Mineralización   de   etilenglicol   por   fotocatálisis   heterogénea   usando   Fe/TiO2 sintetizado por diferentes métodos".</t>
  </si>
  <si>
    <t>Compra de equipo: Equipos de laboratorio "Mineralización   de   etilenglicol   por   fotocatálisis   heterogénea   usando   Fe/TiO2 sintetizado por diferentes métodos".</t>
  </si>
  <si>
    <t>Prestacion de servicio Profesional: Servicios técnicos "Mineralización   de   etilenglicol   por   fotocatálisis   heterogénea   usando   Fe/TiO2 sintetizado por diferentes métodos".</t>
  </si>
  <si>
    <t>Compra de Materiales y suministros: Reactivos "Degradación de fenol por fotocatálisis heterogénea usando Fe/TiO2  sintetizado por diferentes métodos".</t>
  </si>
  <si>
    <t>Compra de equipo: Equipos de laboratorio "Degradación de fenol por fotocatálisis heterogénea usando Fe/TiO2  sintetizado por diferentes métodos".</t>
  </si>
  <si>
    <t>Prestacion de servicio Profesional: Servicios técnicos "Degradación de fenol por fotocatálisis heterogénea usando Fe/TiO2  sintetizado por diferentes métodos".</t>
  </si>
  <si>
    <t>Prestacion de servicio Profesional: Co-Investigador "DISEÑO, CONSTRUCCIÓN Y ANÁLISIS COMPARATIVO DE DESEMPEÑO DE SENSORES DE TEMPERATURA DE BAJO COSTO BASADOS EN SPECKLEGRAMAS DE FIBRA ÓPTICA".</t>
  </si>
  <si>
    <t>Compra de equipo: Reactor  "DISEÑO, CONSTRUCCIÓN Y ANÁLISIS COMPARATIVO DE DESEMPEÑO DE SENSORES DE TEMPERATURA DE BAJO COSTO BASADOS EN SPECKLEGRAMAS DE FIBRA ÓPTICA".</t>
  </si>
  <si>
    <t>SISTEMA DE AIRE ACONDICIONADO "RESISTENCIA INDUCIDA TRANSGENERACIONAL HACIA PHYTOPHTHORA INFESTANS SENSU LATO EN LA PROGENIE ASEXUAL DE TOMATE DE ARBOL- (TIR)"</t>
  </si>
  <si>
    <t>PLANCHA CON AGITACION MAGNETICA "RESISTENCIA INDUCIDA TRANSGENERACIONAL HACIA PHYTOPHTHORA INFESTANS SENSU LATO EN LA PROGENIE ASEXUAL DE TOMATE DE ARBOL- (TIR)"</t>
  </si>
  <si>
    <t>REACTIVOS MOLECULARES "RESISTENCIA INDUCIDA TRANSGENERACIONAL HACIA PHYTOPHTHORA INFESTANS SENSU LATO EN LA PROGENIE ASEXUAL DE TOMATE DE ARBOL- (TIR)"</t>
  </si>
  <si>
    <t>CONSTRUCCION CABINA DE INFECCION "RESISTENCIA INDUCIDA TRANSGENERACIONAL HACIA PHYTOPHTHORA INFESTANS SENSU LATO EN LA PROGENIE ASEXUAL DE TOMATE DE ARBOL- (TIR)"</t>
  </si>
  <si>
    <t>Prestacion de servicio Profesional: Co-Investigador "RESISTENCIA INDUCIDA TRANSGENERACIONAL HACIA PHYTOPHTHORA INFESTANS SENSU LATO EN LA PROGENIE ASEXUAL DE TOMATE DE ARBOL- (TIR)"</t>
  </si>
  <si>
    <t>Prestacion de servicio Profesional: Co-Investigador "DIVERSIDAD DE HONGOS ENDOFITOS EN HELICONIAS SILVESTRES EN LA REGION DE URABA Y SU POTENCIAL DE CONTROL SOBRE FUSARIUM OXYSPORUM F. SP. CUBENSE FOC"</t>
  </si>
  <si>
    <t>CAMARA DE FLUJO "DIVERSIDAD DE HONGOS ENDOFITOS EN HELICONIAS SILVESTRES EN LA REGION DE URABA Y SU POTENCIAL DE CONTROL SOBRE FUSARIUM OXYSPORUM F. SP. CUBENSE FOC"</t>
  </si>
  <si>
    <t>BALANZA DE PRECISION "DIVERSIDAD DE HONGOS ENDOFITOS EN HELICONIAS SILVESTRES EN LA REGION DE URABA Y SU POTENCIAL DE CONTROL SOBRE FUSARIUM OXYSPORUM F. SP. CUBENSE FOC"</t>
  </si>
  <si>
    <t>REACTIVOS CULTIVO DE HONGOS "DIVERSIDAD DE HONGOS ENDOFITOS EN HELICONIAS SILVESTRES EN LA REGION DE URABA Y SU POTENCIAL DE CONTROL SOBRE FUSARIUM OXYSPORUM F. SP. CUBENSE FOC"</t>
  </si>
  <si>
    <t>CRISTALERIA "DIVERSIDAD DE HONGOS ENDOFITOS EN HELICONIAS SILVESTRES EN LA REGION DE URABA Y SU POTENCIAL DE CONTROL SOBRE FUSARIUM OXYSPORUM F. SP. CUBENSE FOC"</t>
  </si>
  <si>
    <t>Evento  Socialización de los resultados en un evento academico. "DIVERSIDAD DE HONGOS ENDOFITOS EN HELICONIAS SILVESTRES EN LA REGION DE URABA Y SU POTENCIAL DE CONTROL SOBRE FUSARIUM OXYSPORUM F. SP. CUBENSE FOC"</t>
  </si>
  <si>
    <t>Participación en Evento academico. "DIVERSIDAD DE HONGOS ENDOFITOS EN HELICONIAS SILVESTRES EN LA REGION DE URABA Y SU POTENCIAL DE CONTROL SOBRE FUSARIUM OXYSPORUM F. SP. CUBENSE FOC"</t>
  </si>
  <si>
    <t>Salidas de campo:  "DIVERSIDAD DE HONGOS ENDOFITOS EN HELICONIAS SILVESTRES EN LA REGION DE URABA Y SU POTENCIAL DE CONTROL SOBRE FUSARIUM OXYSPORUM F. SP. CUBENSE FOC"</t>
  </si>
  <si>
    <t>Salidas de campo "RESISTENCIA INDUCIDA TRANSGENERACIONAL HACIA PHYTOPHTHORA INFESTANS SENSU LATO EN LA PROGENIE ASEXUAL DE TOMATE DE ARBOL- (TIR)"</t>
  </si>
  <si>
    <t>Salidas de campo:  "RESISTENCIA INDUCIDA TRANSGENERACIONAL HACIA PHYTOPHTHORA INFESTANS SENSU LATO EN LA PROGENIE ASEXUAL DE TOMATE DE ARBOL- (TIR)"</t>
  </si>
  <si>
    <t>Socializacion de resultados en evento academico:  "RESISTENCIA INDUCIDA TRANSGENERACIONAL HACIA PHYTOPHTHORA INFESTANS SENSU LATO EN LA PROGENIE ASEXUAL DE TOMATE DE ARBOL- (TIR)"</t>
  </si>
  <si>
    <t xml:space="preserve">Socializacion de resultados en evento academico internacional:  Documentales y Documentalistas antioqueños: temas, personajes, escenarios, tratamiento estético y estructura dramática. </t>
  </si>
  <si>
    <t>Prestacion de servicio Profesional: Co-Investigador:Germán Arango Rendón  Documentales y Documentalistas antioqueños: temas, personajes, escenarios, tratamiento estético y estructura dramática. (CATEDRA)</t>
  </si>
  <si>
    <t>Prestacion de servicio Profesional: Co-InvestigadorJulian Lopez:  Documentales y Documentalistas antioqueños: temas, personajes, escenarios, tratamiento estético y estructura dramática. (CATEDRA)</t>
  </si>
  <si>
    <t xml:space="preserve">Socializacion de resultados en evento academico nacional:  Documentales y Documentalistas antioqueños: temas, personajes, escenarios, tratamiento estético y estructura dramática. </t>
  </si>
  <si>
    <t xml:space="preserve">Diseño pagina web:  Documentales y Documentalistas antioqueños: temas, personajes, escenarios, tratamiento estético y estructura dramática. </t>
  </si>
  <si>
    <t xml:space="preserve">Diseño y diagramacion de libro:  Documentales y Documentalistas antioqueños: temas, personajes, escenarios, tratamiento estético y estructura dramática. </t>
  </si>
  <si>
    <t xml:space="preserve">Socializacion de resultados en evento academico "Comunicación organizacional en los clusters de Medellín: Innovaciones en estrategias y acciones" </t>
  </si>
  <si>
    <t>Socializacion de resultados en evento academico internacional:  "Comunicación organizacional en los clusters de Medellín: Innovaciones en estrategias y acciones"</t>
  </si>
  <si>
    <t>Salidas trabajo de campo "Comunicación organizacional en los clusters de Medellín: Innovaciones en estrategias y acciones"</t>
  </si>
  <si>
    <t>Prestacion de servicio Profesional: Co-Investigador.Contratacion Natalia Ossa Arboleda "Comunicación organizacional en los clusters de Medellín: Innovaciones en estrategias y acciones"(CATEDRA)</t>
  </si>
  <si>
    <t>Contratacion de servicios tecnicos profesionales. "Comunicación organizacional en los clusters de Medellín: Innovaciones en estrategias y acciones"</t>
  </si>
  <si>
    <t>Socializacion de resultados en evento  academico Caracterización fenotípica de clones regionales y universales de cacao</t>
  </si>
  <si>
    <t>Prestacion de servicio Profesional: Co-Investigador "Caracterización fenotípica de clones regionales y universales de cacao"(CATEDRA)</t>
  </si>
  <si>
    <t>Publicaciones y patentes "Caracterización fenotípica de clones regionales y universales de cacao"</t>
  </si>
  <si>
    <t>Publicaciones y patentes Efecto de la suplementación de lipoproteínas de baja densidad (ldl) y trehalosa en la criopreservación de semen bovino</t>
  </si>
  <si>
    <t>Socializacion de resultados en evento academico  Efecto de la suplementación de lipoproteínas de baja densidad (ldl) y trehalosa en la criopreservación de semen bovino</t>
  </si>
  <si>
    <t>Materiales y suministros,  Efecto de la suplementación de lipoproteínas de baja densidad (ldl) y trehalosa en la criopreservación de semen bovino</t>
  </si>
  <si>
    <t>Prestacion de servicio Profesional: Co-Investigador.Materiales y suministros,  Efecto de la suplementación de lipoproteínas de baja densidad (ldl) y trehalosa en la criopreservación de semen bovino (CATEDRA)</t>
  </si>
  <si>
    <t>COMPRA DE EQUIPOS. MODELO PARA LA INTRODUCCIÓN, LA GESTIÓN Y EL CONTROL  DE  LOS  RESULTADOS CIENTÍFICOS PRODUCTOS DEL PROCESO DE INVESTIGACIÓN EN EL POLITÉCNICO COLOMBIANO JAIME ISAZA CADAVID</t>
  </si>
  <si>
    <t>Socializacion de resultados en evento academico  MODELO PARA LA INTRODUCCIÓN, LA GESTIÓN Y EL CONTROL  DE  LOS  RESULTADOS CIENTÍFICOS PRODUCTOS DEL PROCESO DE INVESTIGACIÓN EN EL POLITÉCNICO COLOMBIANO JAIME ISAZA CADAVID</t>
  </si>
  <si>
    <t>PUBLICACIONES Y PATENTES MODELO PARA LA INTRODUCCIÓN, LA GESTIÓN Y EL CONTROL  DE  LOS  RESULTADOS CIENTÍFICOS PRODUCTOS DEL PROCESO DE INVESTIGACIÓN EN EL POLITÉCNICO COLOMBIANO JAIME ISAZA CADAVID</t>
  </si>
  <si>
    <t>MATERIALES Y SUMINISTROS MODELO PARA LA INTRODUCCIÓN, LA GESTIÓN Y EL CONTROL  DE  LOS  RESULTADOS CIENTÍFICOS PRODUCTOS DEL PROCESO DE INVESTIGACIÓN EN EL POLITÉCNICO COLOMBIANO JAIME ISAZA CADAVID</t>
  </si>
  <si>
    <t>CONTRATACION DE SERVICIOS PROFESIONALES MODELO PARA LA INTRODUCCIÓN, LA GESTIÓN Y EL CONTROL  DE  LOS  RESULTADOS CIENTÍFICOS PRODUCTOS DEL PROCESO DE INVESTIGACIÓN EN EL POLITÉCNICO COLOMBIANO JAIME ISAZA CADAVID</t>
  </si>
  <si>
    <t>Analisis cromatografico. Determinación del efecto de Spongospora subterranea en el crecimiento de hospederos alternos</t>
  </si>
  <si>
    <t>Prestación de servicios profesionales para el apoyo en la ejecución de las actividades asociadas a validación de propuestas MIP eficaces y medir su aceptación en el marco del subproyecto de Investigación: Desarrollo De Programas Para El Manejo De Plagas En  Aguacate.</t>
  </si>
  <si>
    <t xml:space="preserve">prestación de servicios profesionales como ingeniero agrónomo dentro del convenio 4600001065: "Desarrollar el modelo productivode seis especies condimentarias para exportación en fresco, tendientes a mejorar la productividad y la competitividad de este sector en el oriente Antioqueño" </t>
  </si>
  <si>
    <t xml:space="preserve">prestación de servicios profesionales como operarios dentro del convenio 4600001065: "Desarrollar el modelo productivode seis especies condimentarias para exportación en fresco, tendientes a mejorar la productividad y la competitividad de este sector en el oriente Antioqueño" </t>
  </si>
  <si>
    <t xml:space="preserve">prestación de servicios  como practicantes dentro del convenio 4600001065: "Desarrollar el modelo productivode seis especies condimentarias para exportación en fresco, tendientes a mejorar la productividad y la competitividad de este sector en el oriente Antioqueño" </t>
  </si>
  <si>
    <t xml:space="preserve">adquisición de equipos dentro del convenio 4600001065: "Desarrollar el modelo productivode seis especies condimentarias para exportación en fresco, tendientes a mejorar la productividad y la competitividad de este sector en el oriente Antioqueño" </t>
  </si>
  <si>
    <t xml:space="preserve">prestación de servicios  profesionales para realizar análisis estadísticos dentro del convenio 4600001065: "Desarrollar el modelo productivode seis especies condimentarias para exportación en fresco, tendientes a mejorar la productividad y la competitividad de este sector en el oriente Antioqueño" </t>
  </si>
  <si>
    <t xml:space="preserve">prestación de servicios  profeisonales para haccer estudios de costos y financieros dentro del convenio 4600001065: "Desarrollar el modelo productivode seis especies condimentarias para exportación en fresco, tendientes a mejorar la productividad y la competitividad de este sector en el oriente Antioqueño" </t>
  </si>
  <si>
    <t xml:space="preserve">adquisición de insumos y materiales dentro del convenio 4600001065: "Desarrollar el modelo productivode seis especies condimentarias para exportación en fresco, tendientes a mejorar la productividad y la competitividad de este sector en el oriente Antioqueño" </t>
  </si>
  <si>
    <t xml:space="preserve">prestación de servicio de diseño, diagramación e impresión de manuales y cartillas dentro del convenio 4600001065: "Desarrollar el modelo productivode seis especies condimentarias para exportación en fresco, tendientes a mejorar la productividad y la competitividad de este sector en el oriente Antioqueño" </t>
  </si>
  <si>
    <t xml:space="preserve">prestación de servicios profesionales como ingeniero agrónomo dentro dentro del subproyecto: “construcción de curvas de absorción durante 2 ciclos de producción para cuatro especies aromáticas: Orégano (Origanum Vulgare), estragón (Artemisia dracunculus), menta (Mentha piperita) y cebollín (Allium schoenoprasum)” en el convenio 4600001065: "Desarrollar el modelo productivode seis especies condimentarias para exportación en fresco, tendientes a mejorar la productividad y la competitividad de este sector en el oriente Antioqueño" </t>
  </si>
  <si>
    <t xml:space="preserve">prestación de servicios profesionales como ingeniero agrónomo dentro dentro del subproyecto: “Requerimiento hídrico del orégano (Origanum vulgare), cebollín (Allium schoenoprasum), estragón (Artemisia dracunculus) y menta (Mentha spicata) sembrados bajo cobertizo en el Oriente Antioqueño” en el convenio 4600001065: "Desarrollar el modelo productivode seis especies condimentarias para exportación en fresco, tendientes a mejorar la productividad y la competitividad de este sector en el oriente Antioqueño" </t>
  </si>
  <si>
    <t xml:space="preserve">prestación de servicio de análisis de laboratorio dentro del convenio 4600001065: "Desarrollar el modelo productivode seis especies condimentarias para exportación en fresco, tendientes a mejorar la productividad y la competitividad de este sector en el oriente Antioqueño" </t>
  </si>
  <si>
    <t xml:space="preserve">Prestación de servicios profesionales para desarrollo de SIG y puesta en web del sistema, dentro del convenioespecial de cooperación No. 4600001078 celebrado entre el Departamento de Antioquia - Secretaria de Agricultura y Desarrollo Rural y Universidad Nacional de Colombia - Sede Medellín </t>
  </si>
  <si>
    <t xml:space="preserve">Prestación de servicios profesionales como auxiliar de laboratorio, dentro del convenioespecial de cooperación No. 4600001078 celebrado entre el Departamento de Antioquia - Secretaria de Agricultura y Desarrollo Rural y Universidad Nacional de Colombia - Sede Medellín </t>
  </si>
  <si>
    <t xml:space="preserve">Prestación de servicios para realizar trabajo de campo y toma de datos, dentro del convenioespecial de cooperación No. 4600001078 celebrado entre el Departamento de Antioquia - Secretaria de Agricultura y Desarrollo Rural y Universidad Nacional de Colombia - Sede Medellín </t>
  </si>
  <si>
    <t xml:space="preserve">Adquisición de equipos de laboratorio, de computo y audiovisuales dentro del convenioespecial de cooperación No. 4600001078 celebrado entre el Departamento de Antioquia - Secretaria de Agricultura y Desarrollo Rural y Universidad Nacional de Colombia - Sede Medellín </t>
  </si>
  <si>
    <t xml:space="preserve">adquisición de insumos de laboratorio dentro del convenioespecial de cooperación No. 4600001078 celebrado entre el Departamento de Antioquia - Secretaria de Agricultura y Desarrollo Rural y Universidad Nacional de Colombia - Sede Medellín </t>
  </si>
  <si>
    <t>Prestación de servicios profesionales como experto en azafrán dentro del convenio 47/585 firmado entre ISAGEN S.A E.S.P y el Politécnico Colombiano Jaime Isaza Cadavid, que tiene por objeto: “unificar esfuerzos y desarrollar acciones de manera conjunta que permitan contribuir con la recuperación del azafrán de raíz den las cuencas de los ríos Nare y Guatapé, a través del estudio de sus requerimientos de hábitat y recopilación de su manejo por las comunidades”</t>
  </si>
  <si>
    <t>Prestación de servicios profesionales para la colecta y tratamiento de muestras dentro del convenio 47/585 firmado entre ISAGEN S.A E.S.P y el Politécnico Colombiano Jaime Isaza Cadavid, que tiene por objeto: “unificar esfuerzos y desarrollar acciones de manera conjunta que permitan contribuir con la recuperación del azafrán de raíz den las cuencas de los ríos Nare y Guatapé, a través del estudio de sus requerimientos de hábitat y recopilación de su manejo por las comunidades”</t>
  </si>
  <si>
    <t>Adqusicion de insumos de papeleria y trabajo en campo dentro del convenio 47/585 firmado entre ISAGEN S.A E.S.P y el Politécnico Colombiano Jaime Isaza Cadavid, que tiene por objeto: “unificar esfuerzos y desarrollar acciones de manera conjunta que permitan contribuir con la recuperación del azafrán de raíz den las cuencas de los ríos Nare y Guatapé, a través del estudio de sus requerimientos de hábitat y recopilación de su manejo por las comunidades”</t>
  </si>
  <si>
    <t>Prestación de servicios de análisis de suelo y laboratorio dentro del convenio 47/585 firmado entre ISAGEN S.A E.S.P y el Politécnico Colombiano Jaime Isaza Cadavid, que tiene por objeto: “unificar esfuerzos y desarrollar acciones de manera conjunta que permitan contribuir con la recuperación del azafrán de raíz den las cuencas de los ríos Nare y Guatapé, a través del estudio de sus requerimientos de hábitat y recopilación de su manejo por las comunidades”</t>
  </si>
  <si>
    <t>Adquisición de suministros eléctricos y electrónicos para los laboratorios del CLE en la vigencia 2017</t>
  </si>
  <si>
    <t>Adquisición de insumos de ferretería para el desarrollo y ejecución de las prácticas programadas en los laboratorios, para el año 2017.</t>
  </si>
  <si>
    <t>Adquisición de reactivos y vidriería para los laboratorios del CLE para la vigencia 2017</t>
  </si>
  <si>
    <t>Realizar el mantenimiento preventivo y correctivo de equipos del área agrícola para el desarrollo y ejecución de las prácticas programadas en los laboratorios de Riegos y Maquinaria Agrícola, Sede Niquía.</t>
  </si>
  <si>
    <t>Realizar el mantenimiento correctivo de equipos de laboratorio para el desarrollo y ejecución de las prácticas programadas en los laboratorios de Biología, Química, Industrial, Agrimensura, Bioquímica, Biotecnología, Seguridad e Higiene Ocupacional y Mecatrónica durante la vigencia 2017.</t>
  </si>
  <si>
    <t>Insonorización de compresor en el laboratorio de Edafología en el Politécnico Jaime Isaza Cadavid</t>
  </si>
  <si>
    <t>Adquisición e instalación de variadores de velocidad para los extractores ubicados en los laboratorios de Bioquímica, Química y Anatomía</t>
  </si>
  <si>
    <t xml:space="preserve">Compra de equipos de laboratorio del Politécnico Jaime Isaza Cadavid - Centro de Laboratorios y Experimentación </t>
  </si>
  <si>
    <t>Obra para la remodelación de laboratorios en el Centro de Laboratorios y Experimentación del Politécnico Colombiano Jaime Isaza Cadavid</t>
  </si>
  <si>
    <t>Adquisición de insumos de aseo para los laboratorios del CLE</t>
  </si>
  <si>
    <t>Apoyar la gestión de la Dirección de Regionalización Académica en el Centro Regional Oriente</t>
  </si>
  <si>
    <t>Apoyar la gestión de los Laboratorios en el Centro Regional Urabá</t>
  </si>
  <si>
    <t>Apoyar la gestión de los Laboratorios en el Centro Regional Oriente</t>
  </si>
  <si>
    <t>Contrato de apoyo logístico para la realización de los juegos Universitarios de Apartadó y Rionegro</t>
  </si>
  <si>
    <t>Prestación de servicios en apoyo a las actividades operativas, logísticas y asistenciales</t>
  </si>
  <si>
    <t xml:space="preserve">compra de implementacion deportiva programas academicos facultad </t>
  </si>
  <si>
    <t xml:space="preserve"> 01/02/2017</t>
  </si>
  <si>
    <t>contrato de prestacion de servicios logisticos para apoyo en extension academica areas de movimiento , ludica y practicas</t>
  </si>
  <si>
    <t>inscribir feria deportiva unicentro</t>
  </si>
  <si>
    <t>Prestación de servicios profesionales para el apoyo de la Vicerrectoría de Docencia e Investigación, con énfasis en los subprocesos de docentes, estudiantes y medios educativos del proceso de gestión académica</t>
  </si>
  <si>
    <t>Prestación de servicios profesionales para el apoyo en el logro de los compromisos que se derivan de los diferentes planes institucionales.</t>
  </si>
  <si>
    <t xml:space="preserve">Estampilla </t>
  </si>
  <si>
    <t>N/A</t>
  </si>
  <si>
    <t>Hernando Delgado Rosas; Tel: 3197900 ext.197; e-mail: hdelgado@elpoli.edu.co</t>
  </si>
  <si>
    <t>Funcionamiento</t>
  </si>
  <si>
    <t>Inversión</t>
  </si>
  <si>
    <t>William Gutíerrez Flórez; Teléfono: 3197900 Ext.447</t>
  </si>
  <si>
    <t>Estampilla Politécnico</t>
  </si>
  <si>
    <t>Estampilla</t>
  </si>
  <si>
    <t>Lucy Jaramillo Gómez , Coordinadora Desarrollo Laboral, ext.431 o 118, lmjaramillo@elpoli.edu.co</t>
  </si>
  <si>
    <t>Carlos Mario Cardona Ríos cmcardona@elpoli.edu.co Ext. 302</t>
  </si>
  <si>
    <t>CREE</t>
  </si>
  <si>
    <t>JUAN JOSÉ TORRES RAMÍREZ
DIRECTOR DE BIENESTAR INSTITUCIONAL E INTERACCIÓN SOCIAL
3197917</t>
  </si>
  <si>
    <t>ESTAMPILLA</t>
  </si>
  <si>
    <t>IVA</t>
  </si>
  <si>
    <t>ALEX NILSON MENESES OQUENDO
DOCENTE EXTENSIONISTA TIEMPO COMPLETO
FACULTAD DE EDUCACIÓN FÍSICA
3197900</t>
  </si>
  <si>
    <t>Diana Marcela Cañaveral Restrepo
Teléfono: 3197952; e-mail: dmcanaveral@elpoli.edu.co</t>
  </si>
  <si>
    <t>Jessica Andrea Agudelo Tel: 3197900; ext.364 jaagudelo@elpoli.edu.co</t>
  </si>
  <si>
    <t xml:space="preserve">Damaris Patricia Ferreira Gil - Directora Financiera </t>
  </si>
  <si>
    <t>Adriana Portocarrero Rengifo; Coordinación Administración  Bienes y Servicios; Tel: 3197900 ext: 141; e-mail: aportocarrero@elpoli.edu.co</t>
  </si>
  <si>
    <t>Francisco Luis Aguilar Gómez, Director de Servicios Generales y Mantenimiento, Teléfono: 319 7900 Ext. 139. E-mail flaguilar@elpoli.edu.co</t>
  </si>
  <si>
    <t>Rodrigo Alonso Díaz; Coordinación Administración  Bienes y Servicios; Tel: 3197900 Ext 153; rodrigodiaz@elpoli.edu.co</t>
  </si>
  <si>
    <t>Luquegi Gil Neira, Secretario General, 3197962, lgil@elpoli.edu.co</t>
  </si>
  <si>
    <t>Blanca Ludivia Vargas Vargas; Profesional Especializada,  E-mail: blvargas@elpooli.edu.co, Tel: 3197900 Ext. 359</t>
  </si>
  <si>
    <t>Blanca Ludivia Vargas Vargas, Profesional Especializado, blvargas@elpoli.edu.co,  Extensión 359</t>
  </si>
  <si>
    <t>Blanca Ludivia Vargas Vargas, Profesional Especializado, blvargas@elpoli.edu.co,  Extensión 360</t>
  </si>
  <si>
    <t>Hernado Delgado Rosas, cédulo 91252731, Profesional Especializado; Ext. 197, hdelgado@elpoli.edu.co</t>
  </si>
  <si>
    <t>Sol Beatriz Garcia Barrera
Directora Control Interno
3197919
sbgarcia@elpoli.edu.co</t>
  </si>
  <si>
    <t>Berta Lucía Gutiérrez Gómez -  Jefe Oficina Asesora de Comunicaciones - blgutierrez@elpoli.edu.co - 3197949</t>
  </si>
  <si>
    <t>Jaime Ignacio Montoya Giraldo
Jefe Oficina Asesora de Planeación
3197920
jimontoya@elpoli.edu.co</t>
  </si>
  <si>
    <t>Fabio León Velásquez Suárez</t>
  </si>
  <si>
    <t>JOSE GILDARDO HURTADO ALZATE
Vicerrector de Extensión
Tel 3197902
jghurtado@elpoli.edu.co</t>
  </si>
  <si>
    <t>Extension Academica</t>
  </si>
  <si>
    <t xml:space="preserve">William Alonso Berrio C
Profesional Esp Granjas waberrio@elpoli.edu.co </t>
  </si>
  <si>
    <t>MIRYAM GOMEZ MARIN Directora Grupo GHYGAM Tel 3197900 Ext. 230 mgomez@elpoli.edu.co</t>
  </si>
  <si>
    <t>LINA MARIA DUQUE DUQUE, DIRECCION DE FOMENTO CULTURAL, 3197001, lmduque@elpoli.edu.co</t>
  </si>
  <si>
    <t>Evelin Osorio Arango</t>
  </si>
  <si>
    <t>Adrian María Ruiz Restrepo / Coordinación de Autoevaluación / 3197900 ext 244 / amruizr@elpoli.edu.co / autoevaluacion@elpoli.edu.co</t>
  </si>
  <si>
    <t>Luz María Betancur Acosta, Profesional Especializada Admisiones y Programación Académica, tel:  3197900 ext 326</t>
  </si>
  <si>
    <t>Juan Camilo Álvarez Balvin
Decano Facultad de Ciencias Agrarias
juankalvarez@elpoli.edu.co
3197909</t>
  </si>
  <si>
    <t>Decano</t>
  </si>
  <si>
    <t>Gloria Henao,  Coordinación Asuntos Académicos, gehenao@elpoli.edu.co</t>
  </si>
  <si>
    <t>Libardo Londoño, Decanatura, lalondono@elpoli.edu.co</t>
  </si>
  <si>
    <t>Luz Mery Lopez, Coordinación Programas Profesionales, lmlopez@elpoli.edu.co</t>
  </si>
  <si>
    <t>Mario Montoya, Coordinación Programas Profesionales, mlmontoya@elpoli.edu.co</t>
  </si>
  <si>
    <t>HENRY OMAR SALMIERTO MALDONADO.                                              Ext: 108,                                            Director de Investigación y Posgrado  dinvestigacion@elpoli.edu.co</t>
  </si>
  <si>
    <t>Nelson Muñoz, Hector Sarmiento, Monica Valle</t>
  </si>
  <si>
    <t>Henry Omar Sarmiento Maldonado.  Director de Investigación y Posgrados.  Ext 108. hosarmiento@elpoli.edu.co</t>
  </si>
  <si>
    <t>Dora Nicolasa Gómez Cifuentes. Tel: 319 79 00 Ext. 122</t>
  </si>
  <si>
    <t>Juan Camilo Parra Toro / Vicerrector de Docencia e Investigación / 3197900 ext 135 / jcparra@elpoli.edu.co</t>
  </si>
  <si>
    <t>Brian Manuel García; C.C: 78.026.888; Tel: 319 79 00 Ext. 124; bmgarcia@elpoli.edu.co</t>
  </si>
  <si>
    <t xml:space="preserve">Alex nilson meneses oquendo; Teléfono: 3197900 Ext.393; e-mail: alexmeneses@elpoli.edu.co </t>
  </si>
  <si>
    <t>Lina Marcela Ocampo; Centro de Laboratorios y Experimentación de Bello; Teléfono: 4542566; e-mail: lmocampo@elpoli.edu.co</t>
  </si>
  <si>
    <t xml:space="preserve">Jaime Vélez, Decano, Teléfono: 3197900;  ext.112 </t>
  </si>
  <si>
    <r>
      <t>Prestación de servicios profesionales para apoyar a la Vicerrectoría de Extensión en las actividades</t>
    </r>
    <r>
      <rPr>
        <sz val="8"/>
        <color indexed="12"/>
        <rFont val="Arial"/>
        <family val="2"/>
      </rPr>
      <t xml:space="preserve"> </t>
    </r>
    <r>
      <rPr>
        <sz val="8"/>
        <rFont val="Arial"/>
        <family val="2"/>
      </rPr>
      <t>administrativas en el proceso de Educación Continua.</t>
    </r>
  </si>
  <si>
    <r>
      <t>Prestación de servicios como tecnologo para apoyar a la Vicerrectoría de Extensión en las actividades</t>
    </r>
    <r>
      <rPr>
        <sz val="8"/>
        <color indexed="12"/>
        <rFont val="Arial"/>
        <family val="2"/>
      </rPr>
      <t xml:space="preserve"> </t>
    </r>
    <r>
      <rPr>
        <sz val="8"/>
        <rFont val="Arial"/>
        <family val="2"/>
      </rPr>
      <t>administrativas en el proceso de Educación Continua.</t>
    </r>
  </si>
  <si>
    <r>
      <t>Adquisicion de equipos informaticos para la Vicerrectoría de Extensión en las actividades</t>
    </r>
    <r>
      <rPr>
        <sz val="8"/>
        <color indexed="12"/>
        <rFont val="Arial"/>
        <family val="2"/>
      </rPr>
      <t xml:space="preserve"> </t>
    </r>
    <r>
      <rPr>
        <sz val="8"/>
        <rFont val="Arial"/>
        <family val="2"/>
      </rPr>
      <t>del proceso de Educación Continua.</t>
    </r>
  </si>
  <si>
    <t>POLITECNICO COLOMBIANO JAIME ISAZA CADAVID</t>
  </si>
  <si>
    <t>CARRERA 48 # 7 - 151</t>
  </si>
  <si>
    <t>www.politecnicojic.edu.co</t>
  </si>
  <si>
    <t>MISION: Somos una Institución de educación superior estatal de vocacionalidad tecnológica, que con su talento humano ofrece una formación integral con programas de calidad en pregrado y posgrado, apoyados en la gestión del conocimiento de base científica; promovemos acciones innovadoras desde la investigación y la proyección social, para contribuir al desarrollo económico, social y ambiental de Antioquia y Colombia. VISION: En 2020, el Politécnico Colombiano Jaime Isaza Cadavid será reconocido como una Institución de alta calidad académica con énfasis en la formación y gestión tecnológica, la investigación aplicada y la proyección social, en beneficio del desarrollo económico, social y ambiental, con presencia en las regiones de Antioquia y el País; articulado a las dinámicas del sector productivo, a la política pública y al crecimiento de la cobertura en educación</t>
  </si>
  <si>
    <t>FORMACION TECNOLOGICA DE EXCELENCIA, DESARROLLO CIENTIFICO Y TECNOLOGICO, INTERACCION POLITECNICO COLOMBIANO-SOCIEDAD, FORTALECIMIENTO DEL CAPITAL SOCIAL DEL TERRITORIO Y MODERNIZACION DE LA GESTION UNIVERSITARIA.</t>
  </si>
  <si>
    <t>JAIME ALEJANDRO MONTOYA BRAND; Teléfono: 3197952; e-mail: adquisiciones@elpoli.edu.co</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</si>
</sst>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d/mm/yyyy;@"/>
  </numFmts>
  <fonts count="4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8"/>
      <name val="Arial"/>
      <family val="2"/>
    </font>
    <font>
      <b/>
      <sz val="8"/>
      <name val="Arial"/>
      <family val="2"/>
    </font>
    <font>
      <b/>
      <sz val="8"/>
      <color indexed="8"/>
      <name val="Arial"/>
      <family val="2"/>
    </font>
    <font>
      <sz val="10"/>
      <color indexed="8"/>
      <name val="Arial"/>
      <family val="2"/>
    </font>
    <font>
      <sz val="8"/>
      <color indexed="8"/>
      <name val="Calibri"/>
      <family val="2"/>
    </font>
    <font>
      <sz val="8"/>
      <name val="Calibri"/>
      <family val="2"/>
    </font>
    <font>
      <sz val="8"/>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8"/>
      <color rgb="FF000000"/>
      <name val="Arial"/>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thin"/>
    </border>
    <border>
      <left style="thin"/>
      <right style="medium"/>
      <top style="thin"/>
      <bottom style="medium"/>
    </border>
    <border>
      <left style="medium"/>
      <right style="thin"/>
      <top style="thin"/>
      <bottom style="medium"/>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9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14" fontId="0" fillId="0" borderId="12" xfId="0" applyNumberFormat="1" applyBorder="1" applyAlignment="1">
      <alignment wrapText="1"/>
    </xf>
    <xf numFmtId="0" fontId="43" fillId="0" borderId="0" xfId="0" applyFont="1" applyAlignment="1">
      <alignment/>
    </xf>
    <xf numFmtId="0" fontId="0" fillId="0" borderId="13" xfId="0" applyBorder="1" applyAlignment="1">
      <alignment wrapText="1"/>
    </xf>
    <xf numFmtId="164" fontId="0" fillId="0" borderId="14" xfId="0" applyNumberFormat="1" applyBorder="1" applyAlignment="1">
      <alignment wrapText="1"/>
    </xf>
    <xf numFmtId="0" fontId="0" fillId="0" borderId="0" xfId="0" applyFill="1" applyAlignment="1">
      <alignment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0" fillId="0" borderId="18" xfId="0" applyFill="1" applyBorder="1" applyAlignment="1">
      <alignment horizontal="center" wrapText="1"/>
    </xf>
    <xf numFmtId="0" fontId="0" fillId="0" borderId="0"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19" fillId="0" borderId="23" xfId="0" applyFont="1" applyFill="1" applyBorder="1" applyAlignment="1" applyProtection="1">
      <alignment horizontal="center" vertical="center" wrapText="1"/>
      <protection locked="0"/>
    </xf>
    <xf numFmtId="0" fontId="19" fillId="0" borderId="23" xfId="0" applyFont="1" applyBorder="1" applyAlignment="1" applyProtection="1">
      <alignment horizontal="left" vertical="center" wrapText="1"/>
      <protection locked="0"/>
    </xf>
    <xf numFmtId="14" fontId="19" fillId="0" borderId="23" xfId="0" applyNumberFormat="1" applyFont="1" applyBorder="1" applyAlignment="1" applyProtection="1">
      <alignment horizontal="center" vertical="center" wrapText="1"/>
      <protection locked="0"/>
    </xf>
    <xf numFmtId="0" fontId="19" fillId="0" borderId="23" xfId="0" applyFont="1" applyBorder="1" applyAlignment="1" applyProtection="1">
      <alignment horizontal="center" vertical="center" wrapText="1"/>
      <protection locked="0"/>
    </xf>
    <xf numFmtId="14" fontId="19" fillId="33" borderId="23" xfId="0" applyNumberFormat="1" applyFont="1" applyFill="1" applyBorder="1" applyAlignment="1" applyProtection="1">
      <alignment horizontal="center" vertical="center" wrapText="1"/>
      <protection locked="0"/>
    </xf>
    <xf numFmtId="0" fontId="44" fillId="0" borderId="23" xfId="0" applyFont="1" applyFill="1" applyBorder="1" applyAlignment="1" applyProtection="1">
      <alignment horizontal="center" vertical="center" wrapText="1"/>
      <protection locked="0"/>
    </xf>
    <xf numFmtId="0" fontId="19" fillId="33" borderId="23" xfId="0" applyNumberFormat="1" applyFont="1" applyFill="1" applyBorder="1" applyAlignment="1" applyProtection="1">
      <alignment horizontal="center" vertical="center" wrapText="1"/>
      <protection locked="0"/>
    </xf>
    <xf numFmtId="0" fontId="19" fillId="33" borderId="23" xfId="0" applyFont="1" applyFill="1" applyBorder="1" applyAlignment="1" applyProtection="1">
      <alignment horizontal="left" vertical="center" wrapText="1"/>
      <protection locked="0"/>
    </xf>
    <xf numFmtId="0" fontId="20" fillId="33" borderId="23"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20" fillId="33" borderId="23" xfId="0" applyFont="1" applyFill="1" applyBorder="1" applyAlignment="1" applyProtection="1">
      <alignment horizontal="left" vertical="center" wrapText="1"/>
      <protection locked="0"/>
    </xf>
    <xf numFmtId="14" fontId="19" fillId="33" borderId="23" xfId="0" applyNumberFormat="1" applyFont="1" applyFill="1" applyBorder="1" applyAlignment="1" applyProtection="1">
      <alignment horizontal="center" vertical="center"/>
      <protection locked="0"/>
    </xf>
    <xf numFmtId="0" fontId="44" fillId="33" borderId="23" xfId="0" applyFont="1" applyFill="1" applyBorder="1" applyAlignment="1" applyProtection="1">
      <alignment horizontal="center" vertical="center" wrapText="1"/>
      <protection locked="0"/>
    </xf>
    <xf numFmtId="0" fontId="44" fillId="33" borderId="23" xfId="0" applyFont="1" applyFill="1" applyBorder="1" applyAlignment="1" applyProtection="1">
      <alignment horizontal="center" vertical="center"/>
      <protection locked="0"/>
    </xf>
    <xf numFmtId="1" fontId="20" fillId="33" borderId="23" xfId="0" applyNumberFormat="1" applyFont="1" applyFill="1" applyBorder="1" applyAlignment="1" applyProtection="1">
      <alignment horizontal="center" vertical="center" wrapText="1"/>
      <protection locked="0"/>
    </xf>
    <xf numFmtId="14" fontId="20" fillId="33" borderId="23" xfId="0" applyNumberFormat="1" applyFont="1" applyFill="1" applyBorder="1" applyAlignment="1" applyProtection="1">
      <alignment horizontal="center" vertical="center" wrapText="1"/>
      <protection locked="0"/>
    </xf>
    <xf numFmtId="1" fontId="19" fillId="0" borderId="23" xfId="0" applyNumberFormat="1" applyFont="1" applyBorder="1" applyAlignment="1" applyProtection="1">
      <alignment horizontal="center" vertical="center" wrapText="1"/>
      <protection locked="0"/>
    </xf>
    <xf numFmtId="0" fontId="20" fillId="0" borderId="23" xfId="38" applyFont="1" applyFill="1" applyBorder="1" applyAlignment="1" applyProtection="1">
      <alignment horizontal="left" vertical="center" wrapText="1"/>
      <protection locked="0"/>
    </xf>
    <xf numFmtId="14" fontId="20" fillId="0" borderId="23" xfId="38" applyNumberFormat="1" applyFont="1" applyFill="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20" fillId="0" borderId="23" xfId="38" applyFont="1" applyFill="1" applyBorder="1" applyAlignment="1" applyProtection="1">
      <alignment horizontal="center" vertical="center" wrapText="1"/>
      <protection locked="0"/>
    </xf>
    <xf numFmtId="0" fontId="20" fillId="0" borderId="23" xfId="0" applyFont="1" applyBorder="1" applyAlignment="1" applyProtection="1">
      <alignment horizontal="left" vertical="center" wrapText="1"/>
      <protection locked="0"/>
    </xf>
    <xf numFmtId="14" fontId="20" fillId="33" borderId="23" xfId="0" applyNumberFormat="1" applyFont="1" applyFill="1" applyBorder="1" applyAlignment="1" applyProtection="1">
      <alignment horizontal="center" vertical="center"/>
      <protection locked="0"/>
    </xf>
    <xf numFmtId="1" fontId="20" fillId="0" borderId="23" xfId="0" applyNumberFormat="1" applyFont="1" applyBorder="1" applyAlignment="1" applyProtection="1">
      <alignment horizontal="center" vertical="center" wrapText="1"/>
      <protection locked="0"/>
    </xf>
    <xf numFmtId="0" fontId="20" fillId="33" borderId="23" xfId="0" applyFont="1" applyFill="1" applyBorder="1" applyAlignment="1" applyProtection="1">
      <alignment horizontal="center" vertical="center"/>
      <protection locked="0"/>
    </xf>
    <xf numFmtId="0" fontId="45" fillId="33" borderId="23" xfId="0" applyFont="1" applyFill="1" applyBorder="1" applyAlignment="1" applyProtection="1">
      <alignment horizontal="center" vertical="center"/>
      <protection locked="0"/>
    </xf>
    <xf numFmtId="0" fontId="20" fillId="33" borderId="23" xfId="0" applyNumberFormat="1" applyFont="1" applyFill="1" applyBorder="1" applyAlignment="1" applyProtection="1">
      <alignment horizontal="center" vertical="center" wrapText="1"/>
      <protection locked="0"/>
    </xf>
    <xf numFmtId="0" fontId="20" fillId="0" borderId="23" xfId="0" applyFont="1" applyBorder="1" applyAlignment="1">
      <alignment horizontal="center" vertical="center"/>
    </xf>
    <xf numFmtId="0" fontId="44" fillId="0" borderId="23" xfId="0" applyFont="1" applyFill="1" applyBorder="1" applyAlignment="1">
      <alignment horizontal="center" vertical="center"/>
    </xf>
    <xf numFmtId="165" fontId="19" fillId="0" borderId="23" xfId="0" applyNumberFormat="1" applyFont="1" applyFill="1" applyBorder="1" applyAlignment="1" applyProtection="1">
      <alignment horizontal="center" vertical="center" wrapText="1"/>
      <protection locked="0"/>
    </xf>
    <xf numFmtId="0" fontId="44" fillId="0" borderId="23" xfId="0" applyFont="1" applyFill="1" applyBorder="1" applyAlignment="1">
      <alignment horizontal="center" vertical="center" wrapText="1"/>
    </xf>
    <xf numFmtId="0" fontId="44" fillId="0" borderId="23" xfId="0" applyFont="1" applyFill="1" applyBorder="1" applyAlignment="1">
      <alignment horizontal="left" vertical="center" wrapText="1"/>
    </xf>
    <xf numFmtId="0" fontId="44" fillId="0" borderId="23" xfId="0" applyFont="1" applyFill="1" applyBorder="1" applyAlignment="1" applyProtection="1">
      <alignment horizontal="center" vertical="center"/>
      <protection locked="0"/>
    </xf>
    <xf numFmtId="0" fontId="19" fillId="0" borderId="23" xfId="0" applyFont="1" applyFill="1" applyBorder="1" applyAlignment="1" applyProtection="1">
      <alignment horizontal="left" vertical="center" wrapText="1"/>
      <protection locked="0"/>
    </xf>
    <xf numFmtId="165" fontId="19" fillId="0" borderId="23" xfId="0" applyNumberFormat="1" applyFont="1" applyFill="1" applyBorder="1" applyAlignment="1" applyProtection="1">
      <alignment horizontal="center" vertical="center"/>
      <protection locked="0"/>
    </xf>
    <xf numFmtId="0" fontId="19" fillId="33" borderId="23" xfId="0" applyFont="1" applyFill="1" applyBorder="1" applyAlignment="1" applyProtection="1">
      <alignment horizontal="center" vertical="center" wrapText="1"/>
      <protection locked="0"/>
    </xf>
    <xf numFmtId="165" fontId="19" fillId="33" borderId="23" xfId="0" applyNumberFormat="1" applyFont="1" applyFill="1" applyBorder="1" applyAlignment="1" applyProtection="1">
      <alignment horizontal="center" vertical="center"/>
      <protection locked="0"/>
    </xf>
    <xf numFmtId="0" fontId="20" fillId="0" borderId="23" xfId="0" applyFont="1" applyFill="1" applyBorder="1" applyAlignment="1">
      <alignment horizontal="center" vertical="center" wrapText="1"/>
    </xf>
    <xf numFmtId="165" fontId="19" fillId="0" borderId="23" xfId="0" applyNumberFormat="1" applyFont="1" applyBorder="1" applyAlignment="1" applyProtection="1">
      <alignment horizontal="center" vertical="center" wrapText="1"/>
      <protection locked="0"/>
    </xf>
    <xf numFmtId="165" fontId="19" fillId="33" borderId="23" xfId="0" applyNumberFormat="1" applyFont="1" applyFill="1" applyBorder="1" applyAlignment="1" applyProtection="1">
      <alignment horizontal="center" vertical="center" wrapText="1"/>
      <protection locked="0"/>
    </xf>
    <xf numFmtId="0" fontId="19" fillId="33" borderId="23" xfId="0" applyFont="1" applyFill="1" applyBorder="1" applyAlignment="1" applyProtection="1">
      <alignment horizontal="left" vertical="center" wrapText="1" shrinkToFit="1"/>
      <protection locked="0"/>
    </xf>
    <xf numFmtId="0" fontId="46" fillId="33" borderId="23" xfId="0" applyFont="1" applyFill="1" applyBorder="1" applyAlignment="1">
      <alignment horizontal="left" vertical="center" wrapText="1"/>
    </xf>
    <xf numFmtId="0" fontId="46" fillId="0" borderId="23" xfId="0" applyFont="1" applyFill="1" applyBorder="1" applyAlignment="1">
      <alignment horizontal="left" vertical="center" wrapText="1"/>
    </xf>
    <xf numFmtId="0" fontId="19" fillId="0" borderId="23" xfId="0" applyNumberFormat="1" applyFont="1" applyFill="1" applyBorder="1" applyAlignment="1" applyProtection="1">
      <alignment horizontal="center" vertical="center" wrapText="1"/>
      <protection locked="0"/>
    </xf>
    <xf numFmtId="165" fontId="44" fillId="33" borderId="23" xfId="0" applyNumberFormat="1" applyFont="1" applyFill="1" applyBorder="1" applyAlignment="1" applyProtection="1">
      <alignment horizontal="center" vertical="center" wrapText="1"/>
      <protection locked="0"/>
    </xf>
    <xf numFmtId="0" fontId="47" fillId="0" borderId="23" xfId="0" applyFont="1" applyFill="1" applyBorder="1" applyAlignment="1">
      <alignment horizontal="center" vertical="center"/>
    </xf>
    <xf numFmtId="14" fontId="19" fillId="0" borderId="23" xfId="0" applyNumberFormat="1" applyFont="1" applyFill="1" applyBorder="1" applyAlignment="1">
      <alignment horizontal="center" vertical="center" wrapText="1"/>
    </xf>
    <xf numFmtId="14" fontId="19" fillId="0" borderId="23" xfId="0" applyNumberFormat="1" applyFont="1" applyFill="1" applyBorder="1" applyAlignment="1" applyProtection="1">
      <alignment horizontal="center" vertical="center" wrapText="1"/>
      <protection locked="0"/>
    </xf>
    <xf numFmtId="42" fontId="19" fillId="0" borderId="23" xfId="0" applyNumberFormat="1" applyFont="1" applyBorder="1" applyAlignment="1" applyProtection="1">
      <alignment horizontal="center" vertical="center" wrapText="1"/>
      <protection locked="0"/>
    </xf>
    <xf numFmtId="6" fontId="19" fillId="0" borderId="23" xfId="0" applyNumberFormat="1" applyFont="1" applyBorder="1" applyAlignment="1" applyProtection="1">
      <alignment horizontal="center" vertical="center" wrapText="1"/>
      <protection locked="0"/>
    </xf>
    <xf numFmtId="0" fontId="25" fillId="33" borderId="23" xfId="45" applyFont="1" applyFill="1" applyBorder="1" applyAlignment="1" applyProtection="1">
      <alignment horizontal="center" vertical="center" wrapText="1"/>
      <protection locked="0"/>
    </xf>
    <xf numFmtId="0" fontId="19" fillId="0" borderId="23" xfId="0" applyFont="1" applyFill="1" applyBorder="1" applyAlignment="1">
      <alignment horizontal="center" vertical="center" wrapText="1"/>
    </xf>
    <xf numFmtId="0" fontId="27" fillId="23" borderId="23" xfId="38" applyBorder="1" applyAlignment="1">
      <alignment horizontal="left" wrapText="1"/>
    </xf>
    <xf numFmtId="0" fontId="27" fillId="23" borderId="23" xfId="38" applyBorder="1" applyAlignment="1">
      <alignment wrapText="1"/>
    </xf>
    <xf numFmtId="14" fontId="19" fillId="0" borderId="23" xfId="0" applyNumberFormat="1" applyFont="1" applyBorder="1" applyAlignment="1" applyProtection="1">
      <alignment horizontal="left" vertical="center" wrapText="1"/>
      <protection locked="0"/>
    </xf>
    <xf numFmtId="0" fontId="44" fillId="0" borderId="23" xfId="0" applyFont="1" applyBorder="1" applyAlignment="1">
      <alignment horizontal="left" vertical="center"/>
    </xf>
    <xf numFmtId="0" fontId="20" fillId="33" borderId="23" xfId="0" applyFont="1" applyFill="1" applyBorder="1" applyAlignment="1">
      <alignment horizontal="left" vertical="center" wrapText="1"/>
    </xf>
    <xf numFmtId="0" fontId="20" fillId="0" borderId="23" xfId="0" applyFont="1" applyBorder="1" applyAlignment="1">
      <alignment horizontal="left" vertical="center" wrapText="1"/>
    </xf>
    <xf numFmtId="49" fontId="20" fillId="33" borderId="23" xfId="0" applyNumberFormat="1" applyFont="1" applyFill="1" applyBorder="1" applyAlignment="1">
      <alignment horizontal="left" vertical="center" wrapText="1"/>
    </xf>
    <xf numFmtId="0" fontId="19" fillId="33" borderId="23" xfId="0" applyNumberFormat="1" applyFont="1" applyFill="1" applyBorder="1" applyAlignment="1" applyProtection="1">
      <alignment horizontal="left" vertical="center" wrapText="1"/>
      <protection locked="0"/>
    </xf>
    <xf numFmtId="0" fontId="44" fillId="33" borderId="23" xfId="0" applyFont="1" applyFill="1" applyBorder="1" applyAlignment="1">
      <alignment horizontal="left" vertical="center"/>
    </xf>
    <xf numFmtId="0" fontId="19" fillId="0" borderId="23" xfId="0" applyFont="1" applyFill="1" applyBorder="1" applyAlignment="1">
      <alignment horizontal="left" vertical="center" wrapText="1"/>
    </xf>
    <xf numFmtId="0" fontId="44" fillId="0" borderId="23" xfId="0" applyFont="1" applyFill="1" applyBorder="1" applyAlignment="1">
      <alignment horizontal="left" vertical="center"/>
    </xf>
    <xf numFmtId="0" fontId="20" fillId="0" borderId="23" xfId="0" applyFont="1" applyFill="1" applyBorder="1" applyAlignment="1">
      <alignment horizontal="left" vertical="center" wrapText="1"/>
    </xf>
    <xf numFmtId="0" fontId="19" fillId="33" borderId="23" xfId="0" applyFont="1" applyFill="1" applyBorder="1" applyAlignment="1">
      <alignment horizontal="left" vertical="top" wrapText="1"/>
    </xf>
    <xf numFmtId="0" fontId="44" fillId="0" borderId="23" xfId="0" applyFont="1" applyFill="1" applyBorder="1" applyAlignment="1">
      <alignment horizontal="left" wrapText="1"/>
    </xf>
    <xf numFmtId="0" fontId="44" fillId="0" borderId="23" xfId="0" applyFont="1" applyFill="1" applyBorder="1" applyAlignment="1">
      <alignment horizontal="center"/>
    </xf>
    <xf numFmtId="0" fontId="44" fillId="0" borderId="23" xfId="0" applyFont="1" applyBorder="1" applyAlignment="1">
      <alignment horizontal="center" vertical="center" wrapText="1"/>
    </xf>
    <xf numFmtId="165" fontId="19" fillId="0" borderId="23" xfId="0" applyNumberFormat="1" applyFont="1" applyFill="1" applyBorder="1" applyAlignment="1">
      <alignment horizontal="center" vertical="center"/>
    </xf>
    <xf numFmtId="42" fontId="0" fillId="0" borderId="0" xfId="0" applyNumberFormat="1" applyAlignment="1">
      <alignment wrapText="1"/>
    </xf>
    <xf numFmtId="0" fontId="0" fillId="0" borderId="24" xfId="0" applyBorder="1" applyAlignment="1" applyProtection="1">
      <alignment wrapText="1"/>
      <protection/>
    </xf>
    <xf numFmtId="0" fontId="0" fillId="0" borderId="14" xfId="0" applyBorder="1" applyAlignment="1" applyProtection="1">
      <alignment wrapText="1"/>
      <protection/>
    </xf>
    <xf numFmtId="0" fontId="0" fillId="0" borderId="14" xfId="0" applyBorder="1" applyAlignment="1" applyProtection="1" quotePrefix="1">
      <alignment wrapText="1"/>
      <protection/>
    </xf>
    <xf numFmtId="0" fontId="34" fillId="0" borderId="14" xfId="45" applyBorder="1" applyAlignment="1" applyProtection="1">
      <alignment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iego\Downloads\PO%20FINANCIERO%20HOREB%2020161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sheetName val="PPTO"/>
      <sheetName val="CONTRAPARTIDAPCJIC"/>
      <sheetName val="EJEC. DEL MES"/>
      <sheetName val="FLUJO DE CAJA"/>
      <sheetName val="COTIZACION VIAJE MEXICO"/>
    </sheetNames>
    <sheetDataSet>
      <sheetData sheetId="3">
        <row r="39">
          <cell r="G39">
            <v>63845000</v>
          </cell>
        </row>
        <row r="42">
          <cell r="H42">
            <v>12000000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lvargas@elpooli.edu.co,%20Tel:%203197900%20Ext.%20359" TargetMode="External" /><Relationship Id="rId2" Type="http://schemas.openxmlformats.org/officeDocument/2006/relationships/hyperlink" Target="mailto:lmocampo@elpoli.edu.co" TargetMode="External" /><Relationship Id="rId3" Type="http://schemas.openxmlformats.org/officeDocument/2006/relationships/hyperlink" Target="mailto:lmocampo@elpoli.edu.co" TargetMode="External" /><Relationship Id="rId4" Type="http://schemas.openxmlformats.org/officeDocument/2006/relationships/hyperlink" Target="mailto:lmocampo@elpoli.edu.co" TargetMode="External" /><Relationship Id="rId5" Type="http://schemas.openxmlformats.org/officeDocument/2006/relationships/hyperlink" Target="mailto:lmocampo@elpoli.edu.co" TargetMode="External" /><Relationship Id="rId6" Type="http://schemas.openxmlformats.org/officeDocument/2006/relationships/hyperlink" Target="http://www.politecnicojic.edu.co/"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46"/>
  <sheetViews>
    <sheetView tabSelected="1" zoomScale="80" zoomScaleNormal="80" zoomScalePageLayoutView="80" workbookViewId="0" topLeftCell="A1">
      <selection activeCell="C16" sqref="C16"/>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3.421875" style="1" bestFit="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5" t="s">
        <v>20</v>
      </c>
    </row>
    <row r="3" ht="15">
      <c r="B3" s="5"/>
    </row>
    <row r="4" ht="15.75" thickBot="1">
      <c r="B4" s="5" t="s">
        <v>0</v>
      </c>
    </row>
    <row r="5" spans="2:9" ht="15">
      <c r="B5" s="3" t="s">
        <v>1</v>
      </c>
      <c r="C5" s="88" t="s">
        <v>403</v>
      </c>
      <c r="F5" s="9" t="s">
        <v>25</v>
      </c>
      <c r="G5" s="10"/>
      <c r="H5" s="10"/>
      <c r="I5" s="11"/>
    </row>
    <row r="6" spans="2:9" ht="15">
      <c r="B6" s="2" t="s">
        <v>2</v>
      </c>
      <c r="C6" s="89" t="s">
        <v>404</v>
      </c>
      <c r="F6" s="12"/>
      <c r="G6" s="13"/>
      <c r="H6" s="13"/>
      <c r="I6" s="14"/>
    </row>
    <row r="7" spans="2:9" ht="15">
      <c r="B7" s="2" t="s">
        <v>3</v>
      </c>
      <c r="C7" s="90">
        <v>3197900</v>
      </c>
      <c r="F7" s="12"/>
      <c r="G7" s="13"/>
      <c r="H7" s="13"/>
      <c r="I7" s="14"/>
    </row>
    <row r="8" spans="2:9" ht="15">
      <c r="B8" s="2" t="s">
        <v>16</v>
      </c>
      <c r="C8" s="91" t="s">
        <v>405</v>
      </c>
      <c r="F8" s="12"/>
      <c r="G8" s="13"/>
      <c r="H8" s="13"/>
      <c r="I8" s="14"/>
    </row>
    <row r="9" spans="2:9" ht="235.5" customHeight="1">
      <c r="B9" s="2" t="s">
        <v>19</v>
      </c>
      <c r="C9" s="89" t="s">
        <v>406</v>
      </c>
      <c r="F9" s="15"/>
      <c r="G9" s="16"/>
      <c r="H9" s="16"/>
      <c r="I9" s="17"/>
    </row>
    <row r="10" spans="2:9" ht="60">
      <c r="B10" s="2" t="s">
        <v>4</v>
      </c>
      <c r="C10" s="89" t="s">
        <v>407</v>
      </c>
      <c r="F10" s="8"/>
      <c r="G10" s="8"/>
      <c r="H10" s="8"/>
      <c r="I10" s="8"/>
    </row>
    <row r="11" spans="2:9" ht="30">
      <c r="B11" s="2" t="s">
        <v>5</v>
      </c>
      <c r="C11" s="89" t="s">
        <v>408</v>
      </c>
      <c r="F11" s="9" t="s">
        <v>24</v>
      </c>
      <c r="G11" s="10"/>
      <c r="H11" s="10"/>
      <c r="I11" s="11"/>
    </row>
    <row r="12" spans="2:9" ht="15">
      <c r="B12" s="2" t="s">
        <v>21</v>
      </c>
      <c r="C12" s="7">
        <v>15682992013</v>
      </c>
      <c r="F12" s="12"/>
      <c r="G12" s="13"/>
      <c r="H12" s="13"/>
      <c r="I12" s="14"/>
    </row>
    <row r="13" spans="2:9" ht="30">
      <c r="B13" s="2" t="s">
        <v>22</v>
      </c>
      <c r="C13" s="7">
        <v>331972650</v>
      </c>
      <c r="F13" s="12"/>
      <c r="G13" s="13"/>
      <c r="H13" s="13"/>
      <c r="I13" s="14"/>
    </row>
    <row r="14" spans="2:9" ht="30">
      <c r="B14" s="2" t="s">
        <v>23</v>
      </c>
      <c r="C14" s="7">
        <v>33197266</v>
      </c>
      <c r="F14" s="12"/>
      <c r="G14" s="13"/>
      <c r="H14" s="13"/>
      <c r="I14" s="14"/>
    </row>
    <row r="15" spans="2:9" ht="30.75" thickBot="1">
      <c r="B15" s="6" t="s">
        <v>18</v>
      </c>
      <c r="C15" s="4">
        <v>42765</v>
      </c>
      <c r="F15" s="15"/>
      <c r="G15" s="16"/>
      <c r="H15" s="16"/>
      <c r="I15" s="17"/>
    </row>
    <row r="17" ht="15">
      <c r="B17" s="5" t="s">
        <v>15</v>
      </c>
    </row>
    <row r="18" spans="2:12" ht="75" customHeight="1">
      <c r="B18" s="70" t="s">
        <v>26</v>
      </c>
      <c r="C18" s="71" t="s">
        <v>6</v>
      </c>
      <c r="D18" s="71" t="s">
        <v>17</v>
      </c>
      <c r="E18" s="71" t="s">
        <v>7</v>
      </c>
      <c r="F18" s="71" t="s">
        <v>8</v>
      </c>
      <c r="G18" s="71" t="s">
        <v>9</v>
      </c>
      <c r="H18" s="71" t="s">
        <v>10</v>
      </c>
      <c r="I18" s="71" t="s">
        <v>11</v>
      </c>
      <c r="J18" s="71" t="s">
        <v>12</v>
      </c>
      <c r="K18" s="71" t="s">
        <v>13</v>
      </c>
      <c r="L18" s="71" t="s">
        <v>14</v>
      </c>
    </row>
    <row r="19" spans="2:12" ht="22.5">
      <c r="B19" s="18">
        <v>81112501</v>
      </c>
      <c r="C19" s="19" t="s">
        <v>27</v>
      </c>
      <c r="D19" s="20">
        <v>43070</v>
      </c>
      <c r="E19" s="21">
        <v>360</v>
      </c>
      <c r="F19" s="21" t="s">
        <v>28</v>
      </c>
      <c r="G19" s="26" t="s">
        <v>347</v>
      </c>
      <c r="H19" s="66">
        <v>69300000</v>
      </c>
      <c r="I19" s="66">
        <v>69300000</v>
      </c>
      <c r="J19" s="21" t="s">
        <v>348</v>
      </c>
      <c r="K19" s="21" t="s">
        <v>348</v>
      </c>
      <c r="L19" s="26" t="s">
        <v>349</v>
      </c>
    </row>
    <row r="20" spans="2:12" ht="22.5">
      <c r="B20" s="18">
        <v>81112202</v>
      </c>
      <c r="C20" s="19" t="s">
        <v>29</v>
      </c>
      <c r="D20" s="22">
        <v>42737</v>
      </c>
      <c r="E20" s="21">
        <v>360</v>
      </c>
      <c r="F20" s="21" t="s">
        <v>28</v>
      </c>
      <c r="G20" s="26" t="s">
        <v>347</v>
      </c>
      <c r="H20" s="66">
        <v>0</v>
      </c>
      <c r="I20" s="66">
        <f>+H20</f>
        <v>0</v>
      </c>
      <c r="J20" s="21" t="s">
        <v>348</v>
      </c>
      <c r="K20" s="21" t="s">
        <v>348</v>
      </c>
      <c r="L20" s="26" t="s">
        <v>349</v>
      </c>
    </row>
    <row r="21" spans="2:12" ht="33.75">
      <c r="B21" s="23">
        <v>82121503</v>
      </c>
      <c r="C21" s="19" t="s">
        <v>30</v>
      </c>
      <c r="D21" s="22">
        <v>42737</v>
      </c>
      <c r="E21" s="21">
        <v>360</v>
      </c>
      <c r="F21" s="21" t="s">
        <v>28</v>
      </c>
      <c r="G21" s="26" t="s">
        <v>350</v>
      </c>
      <c r="H21" s="66">
        <f>3500000*80</f>
        <v>280000000</v>
      </c>
      <c r="I21" s="66">
        <f>3500000*80</f>
        <v>280000000</v>
      </c>
      <c r="J21" s="21" t="s">
        <v>348</v>
      </c>
      <c r="K21" s="21" t="s">
        <v>348</v>
      </c>
      <c r="L21" s="26" t="s">
        <v>349</v>
      </c>
    </row>
    <row r="22" spans="2:12" ht="22.5">
      <c r="B22" s="23">
        <v>81112101</v>
      </c>
      <c r="C22" s="19" t="s">
        <v>31</v>
      </c>
      <c r="D22" s="22">
        <v>42737</v>
      </c>
      <c r="E22" s="21">
        <v>360</v>
      </c>
      <c r="F22" s="21" t="s">
        <v>28</v>
      </c>
      <c r="G22" s="26" t="s">
        <v>347</v>
      </c>
      <c r="H22" s="66">
        <v>134745600</v>
      </c>
      <c r="I22" s="66">
        <f>+H22</f>
        <v>134745600</v>
      </c>
      <c r="J22" s="21" t="s">
        <v>348</v>
      </c>
      <c r="K22" s="21" t="s">
        <v>348</v>
      </c>
      <c r="L22" s="26" t="s">
        <v>349</v>
      </c>
    </row>
    <row r="23" spans="2:12" ht="22.5">
      <c r="B23" s="23">
        <v>81112101</v>
      </c>
      <c r="C23" s="19" t="s">
        <v>32</v>
      </c>
      <c r="D23" s="22">
        <v>42767</v>
      </c>
      <c r="E23" s="21">
        <v>360</v>
      </c>
      <c r="F23" s="21" t="s">
        <v>28</v>
      </c>
      <c r="G23" s="26" t="s">
        <v>347</v>
      </c>
      <c r="H23" s="66">
        <v>22738320</v>
      </c>
      <c r="I23" s="66">
        <v>22738320</v>
      </c>
      <c r="J23" s="21" t="s">
        <v>348</v>
      </c>
      <c r="K23" s="21" t="s">
        <v>348</v>
      </c>
      <c r="L23" s="26" t="s">
        <v>349</v>
      </c>
    </row>
    <row r="24" spans="2:12" ht="22.5">
      <c r="B24" s="18">
        <v>43232202</v>
      </c>
      <c r="C24" s="19" t="s">
        <v>33</v>
      </c>
      <c r="D24" s="22">
        <v>42737</v>
      </c>
      <c r="E24" s="21">
        <v>330</v>
      </c>
      <c r="F24" s="24" t="s">
        <v>34</v>
      </c>
      <c r="G24" s="26" t="s">
        <v>347</v>
      </c>
      <c r="H24" s="66">
        <v>0</v>
      </c>
      <c r="I24" s="66">
        <f>+H24</f>
        <v>0</v>
      </c>
      <c r="J24" s="21" t="s">
        <v>348</v>
      </c>
      <c r="K24" s="21" t="s">
        <v>348</v>
      </c>
      <c r="L24" s="26" t="s">
        <v>349</v>
      </c>
    </row>
    <row r="25" spans="2:12" ht="22.5">
      <c r="B25" s="18">
        <v>81112501</v>
      </c>
      <c r="C25" s="19" t="s">
        <v>35</v>
      </c>
      <c r="D25" s="20">
        <v>42887</v>
      </c>
      <c r="E25" s="21">
        <v>360</v>
      </c>
      <c r="F25" s="21"/>
      <c r="G25" s="26" t="s">
        <v>347</v>
      </c>
      <c r="H25" s="66">
        <v>79200000</v>
      </c>
      <c r="I25" s="66">
        <f>+H25</f>
        <v>79200000</v>
      </c>
      <c r="J25" s="21" t="s">
        <v>348</v>
      </c>
      <c r="K25" s="21" t="s">
        <v>348</v>
      </c>
      <c r="L25" s="26" t="s">
        <v>349</v>
      </c>
    </row>
    <row r="26" spans="2:12" ht="22.5">
      <c r="B26" s="23">
        <v>43211512</v>
      </c>
      <c r="C26" s="25" t="s">
        <v>36</v>
      </c>
      <c r="D26" s="22">
        <v>42737</v>
      </c>
      <c r="E26" s="26">
        <v>360</v>
      </c>
      <c r="F26" s="21" t="s">
        <v>28</v>
      </c>
      <c r="G26" s="26" t="s">
        <v>351</v>
      </c>
      <c r="H26" s="66">
        <v>27027000</v>
      </c>
      <c r="I26" s="66">
        <f>+H26</f>
        <v>27027000</v>
      </c>
      <c r="J26" s="21" t="s">
        <v>348</v>
      </c>
      <c r="K26" s="21" t="s">
        <v>348</v>
      </c>
      <c r="L26" s="30" t="s">
        <v>352</v>
      </c>
    </row>
    <row r="27" spans="2:12" ht="22.5">
      <c r="B27" s="27">
        <v>80101604</v>
      </c>
      <c r="C27" s="28" t="s">
        <v>37</v>
      </c>
      <c r="D27" s="22">
        <v>42737</v>
      </c>
      <c r="E27" s="26">
        <v>360</v>
      </c>
      <c r="F27" s="24" t="s">
        <v>34</v>
      </c>
      <c r="G27" s="26" t="s">
        <v>351</v>
      </c>
      <c r="H27" s="66">
        <f>91000000</f>
        <v>91000000</v>
      </c>
      <c r="I27" s="66">
        <f>91000000</f>
        <v>91000000</v>
      </c>
      <c r="J27" s="21" t="s">
        <v>348</v>
      </c>
      <c r="K27" s="21" t="s">
        <v>348</v>
      </c>
      <c r="L27" s="26" t="s">
        <v>349</v>
      </c>
    </row>
    <row r="28" spans="2:12" ht="45">
      <c r="B28" s="23">
        <v>43231513</v>
      </c>
      <c r="C28" s="25" t="s">
        <v>38</v>
      </c>
      <c r="D28" s="22">
        <v>42737</v>
      </c>
      <c r="E28" s="26">
        <v>360</v>
      </c>
      <c r="F28" s="24" t="s">
        <v>34</v>
      </c>
      <c r="G28" s="21" t="s">
        <v>353</v>
      </c>
      <c r="H28" s="66">
        <v>484979165</v>
      </c>
      <c r="I28" s="66">
        <f>+H28</f>
        <v>484979165</v>
      </c>
      <c r="J28" s="21" t="s">
        <v>348</v>
      </c>
      <c r="K28" s="21" t="s">
        <v>348</v>
      </c>
      <c r="L28" s="26" t="s">
        <v>349</v>
      </c>
    </row>
    <row r="29" spans="2:12" ht="22.5">
      <c r="B29" s="23">
        <v>81112501</v>
      </c>
      <c r="C29" s="25" t="s">
        <v>39</v>
      </c>
      <c r="D29" s="29">
        <v>43071</v>
      </c>
      <c r="E29" s="26">
        <v>360</v>
      </c>
      <c r="F29" s="21" t="s">
        <v>28</v>
      </c>
      <c r="G29" s="26" t="s">
        <v>351</v>
      </c>
      <c r="H29" s="66">
        <v>210000000</v>
      </c>
      <c r="I29" s="66">
        <v>210000000</v>
      </c>
      <c r="J29" s="21" t="s">
        <v>348</v>
      </c>
      <c r="K29" s="21" t="s">
        <v>348</v>
      </c>
      <c r="L29" s="26" t="s">
        <v>349</v>
      </c>
    </row>
    <row r="30" spans="2:12" ht="33.75">
      <c r="B30" s="23">
        <v>81111811</v>
      </c>
      <c r="C30" s="25" t="s">
        <v>40</v>
      </c>
      <c r="D30" s="22">
        <v>42737</v>
      </c>
      <c r="E30" s="26">
        <v>360</v>
      </c>
      <c r="F30" s="24" t="s">
        <v>34</v>
      </c>
      <c r="G30" s="26" t="s">
        <v>351</v>
      </c>
      <c r="H30" s="66">
        <v>475200000</v>
      </c>
      <c r="I30" s="66">
        <v>475200000</v>
      </c>
      <c r="J30" s="21" t="s">
        <v>348</v>
      </c>
      <c r="K30" s="21" t="s">
        <v>348</v>
      </c>
      <c r="L30" s="26" t="s">
        <v>349</v>
      </c>
    </row>
    <row r="31" spans="2:12" ht="22.5">
      <c r="B31" s="23">
        <v>81112003</v>
      </c>
      <c r="C31" s="25" t="s">
        <v>41</v>
      </c>
      <c r="D31" s="22">
        <v>42737</v>
      </c>
      <c r="E31" s="26">
        <v>360</v>
      </c>
      <c r="F31" s="24" t="s">
        <v>34</v>
      </c>
      <c r="G31" s="26" t="s">
        <v>351</v>
      </c>
      <c r="H31" s="66">
        <v>49000000</v>
      </c>
      <c r="I31" s="66">
        <v>49000000</v>
      </c>
      <c r="J31" s="21" t="s">
        <v>348</v>
      </c>
      <c r="K31" s="21" t="s">
        <v>348</v>
      </c>
      <c r="L31" s="26" t="s">
        <v>349</v>
      </c>
    </row>
    <row r="32" spans="2:12" ht="22.5">
      <c r="B32" s="23">
        <v>81111804</v>
      </c>
      <c r="C32" s="25" t="s">
        <v>42</v>
      </c>
      <c r="D32" s="22">
        <v>42737</v>
      </c>
      <c r="E32" s="26">
        <v>360</v>
      </c>
      <c r="F32" s="24" t="s">
        <v>34</v>
      </c>
      <c r="G32" s="26" t="s">
        <v>351</v>
      </c>
      <c r="H32" s="66">
        <v>48274285.71428572</v>
      </c>
      <c r="I32" s="66">
        <v>48274285.71428572</v>
      </c>
      <c r="J32" s="21" t="s">
        <v>348</v>
      </c>
      <c r="K32" s="21" t="s">
        <v>348</v>
      </c>
      <c r="L32" s="26" t="s">
        <v>349</v>
      </c>
    </row>
    <row r="33" spans="2:12" ht="22.5">
      <c r="B33" s="23">
        <v>43223108</v>
      </c>
      <c r="C33" s="25" t="s">
        <v>43</v>
      </c>
      <c r="D33" s="22">
        <v>42737</v>
      </c>
      <c r="E33" s="26">
        <v>360</v>
      </c>
      <c r="F33" s="21" t="s">
        <v>28</v>
      </c>
      <c r="G33" s="26" t="s">
        <v>351</v>
      </c>
      <c r="H33" s="66">
        <v>178000000</v>
      </c>
      <c r="I33" s="66">
        <v>178000000</v>
      </c>
      <c r="J33" s="21" t="s">
        <v>348</v>
      </c>
      <c r="K33" s="21" t="s">
        <v>348</v>
      </c>
      <c r="L33" s="26" t="s">
        <v>349</v>
      </c>
    </row>
    <row r="34" spans="2:12" ht="33.75">
      <c r="B34" s="30">
        <v>43212102</v>
      </c>
      <c r="C34" s="25" t="s">
        <v>44</v>
      </c>
      <c r="D34" s="22">
        <v>42737</v>
      </c>
      <c r="E34" s="26">
        <v>360</v>
      </c>
      <c r="F34" s="21" t="s">
        <v>28</v>
      </c>
      <c r="G34" s="26" t="s">
        <v>351</v>
      </c>
      <c r="H34" s="66">
        <v>6545000</v>
      </c>
      <c r="I34" s="66">
        <f>+H34</f>
        <v>6545000</v>
      </c>
      <c r="J34" s="21" t="s">
        <v>348</v>
      </c>
      <c r="K34" s="21" t="s">
        <v>348</v>
      </c>
      <c r="L34" s="30" t="s">
        <v>352</v>
      </c>
    </row>
    <row r="35" spans="2:12" ht="33.75">
      <c r="B35" s="31">
        <v>90121502</v>
      </c>
      <c r="C35" s="25" t="s">
        <v>45</v>
      </c>
      <c r="D35" s="29">
        <v>42739</v>
      </c>
      <c r="E35" s="32">
        <v>360</v>
      </c>
      <c r="F35" s="21" t="s">
        <v>28</v>
      </c>
      <c r="G35" s="26" t="s">
        <v>354</v>
      </c>
      <c r="H35" s="66">
        <v>80000000</v>
      </c>
      <c r="I35" s="66">
        <v>80000000</v>
      </c>
      <c r="J35" s="21" t="s">
        <v>348</v>
      </c>
      <c r="K35" s="21" t="s">
        <v>348</v>
      </c>
      <c r="L35" s="53" t="s">
        <v>355</v>
      </c>
    </row>
    <row r="36" spans="2:12" ht="22.5">
      <c r="B36" s="21">
        <v>45111609</v>
      </c>
      <c r="C36" s="19" t="s">
        <v>46</v>
      </c>
      <c r="D36" s="20">
        <v>42887</v>
      </c>
      <c r="E36" s="21">
        <v>30</v>
      </c>
      <c r="F36" s="21"/>
      <c r="G36" s="21" t="s">
        <v>351</v>
      </c>
      <c r="H36" s="66">
        <v>0</v>
      </c>
      <c r="I36" s="66">
        <v>0</v>
      </c>
      <c r="J36" s="21" t="s">
        <v>348</v>
      </c>
      <c r="K36" s="21" t="s">
        <v>348</v>
      </c>
      <c r="L36" s="53" t="s">
        <v>355</v>
      </c>
    </row>
    <row r="37" spans="2:12" ht="22.5">
      <c r="B37" s="21">
        <v>72101511</v>
      </c>
      <c r="C37" s="19" t="s">
        <v>47</v>
      </c>
      <c r="D37" s="20">
        <v>42887</v>
      </c>
      <c r="E37" s="21">
        <v>30</v>
      </c>
      <c r="F37" s="21"/>
      <c r="G37" s="21" t="s">
        <v>350</v>
      </c>
      <c r="H37" s="66">
        <v>0</v>
      </c>
      <c r="I37" s="66">
        <v>0</v>
      </c>
      <c r="J37" s="21" t="s">
        <v>348</v>
      </c>
      <c r="K37" s="21" t="s">
        <v>348</v>
      </c>
      <c r="L37" s="53" t="s">
        <v>355</v>
      </c>
    </row>
    <row r="38" spans="2:12" ht="33.75">
      <c r="B38" s="21">
        <v>84131501</v>
      </c>
      <c r="C38" s="19" t="s">
        <v>48</v>
      </c>
      <c r="D38" s="20">
        <v>42739</v>
      </c>
      <c r="E38" s="32">
        <v>360</v>
      </c>
      <c r="F38" s="21" t="s">
        <v>28</v>
      </c>
      <c r="G38" s="21" t="s">
        <v>351</v>
      </c>
      <c r="H38" s="66">
        <v>9000000</v>
      </c>
      <c r="I38" s="66">
        <v>9000000</v>
      </c>
      <c r="J38" s="21" t="s">
        <v>348</v>
      </c>
      <c r="K38" s="21" t="s">
        <v>348</v>
      </c>
      <c r="L38" s="53" t="s">
        <v>355</v>
      </c>
    </row>
    <row r="39" spans="2:12" ht="33.75">
      <c r="B39" s="21">
        <v>84131601</v>
      </c>
      <c r="C39" s="19" t="s">
        <v>49</v>
      </c>
      <c r="D39" s="20">
        <v>42739</v>
      </c>
      <c r="E39" s="32">
        <v>360</v>
      </c>
      <c r="F39" s="21" t="s">
        <v>28</v>
      </c>
      <c r="G39" s="21" t="s">
        <v>351</v>
      </c>
      <c r="H39" s="66">
        <v>15500000</v>
      </c>
      <c r="I39" s="66">
        <v>15500000</v>
      </c>
      <c r="J39" s="21" t="s">
        <v>348</v>
      </c>
      <c r="K39" s="21" t="s">
        <v>348</v>
      </c>
      <c r="L39" s="53" t="s">
        <v>355</v>
      </c>
    </row>
    <row r="40" spans="2:12" ht="22.5">
      <c r="B40" s="21">
        <v>86121700</v>
      </c>
      <c r="C40" s="19" t="s">
        <v>50</v>
      </c>
      <c r="D40" s="20">
        <v>42739</v>
      </c>
      <c r="E40" s="21">
        <v>180</v>
      </c>
      <c r="F40" s="21" t="s">
        <v>28</v>
      </c>
      <c r="G40" s="26" t="s">
        <v>351</v>
      </c>
      <c r="H40" s="66">
        <v>31000000</v>
      </c>
      <c r="I40" s="66">
        <v>31000000</v>
      </c>
      <c r="J40" s="21" t="s">
        <v>348</v>
      </c>
      <c r="K40" s="21" t="s">
        <v>348</v>
      </c>
      <c r="L40" s="21" t="s">
        <v>356</v>
      </c>
    </row>
    <row r="41" spans="2:12" ht="56.25">
      <c r="B41" s="21">
        <v>80111623</v>
      </c>
      <c r="C41" s="72" t="s">
        <v>51</v>
      </c>
      <c r="D41" s="26" t="s">
        <v>52</v>
      </c>
      <c r="E41" s="24">
        <v>120</v>
      </c>
      <c r="F41" s="21" t="s">
        <v>28</v>
      </c>
      <c r="G41" s="67" t="s">
        <v>357</v>
      </c>
      <c r="H41" s="66">
        <v>55845855</v>
      </c>
      <c r="I41" s="66">
        <v>55845855</v>
      </c>
      <c r="J41" s="26" t="s">
        <v>348</v>
      </c>
      <c r="K41" s="21" t="s">
        <v>348</v>
      </c>
      <c r="L41" s="21" t="s">
        <v>358</v>
      </c>
    </row>
    <row r="42" spans="2:12" ht="45">
      <c r="B42" s="21">
        <v>90101603</v>
      </c>
      <c r="C42" s="72" t="s">
        <v>53</v>
      </c>
      <c r="D42" s="26" t="s">
        <v>52</v>
      </c>
      <c r="E42" s="24">
        <v>120</v>
      </c>
      <c r="F42" s="21" t="s">
        <v>28</v>
      </c>
      <c r="G42" s="67" t="s">
        <v>357</v>
      </c>
      <c r="H42" s="66">
        <v>168750000</v>
      </c>
      <c r="I42" s="66">
        <v>168750000</v>
      </c>
      <c r="J42" s="26" t="s">
        <v>348</v>
      </c>
      <c r="K42" s="21" t="s">
        <v>348</v>
      </c>
      <c r="L42" s="21" t="s">
        <v>358</v>
      </c>
    </row>
    <row r="43" spans="2:12" ht="45">
      <c r="B43" s="21">
        <v>80111623</v>
      </c>
      <c r="C43" s="72" t="s">
        <v>54</v>
      </c>
      <c r="D43" s="26" t="s">
        <v>52</v>
      </c>
      <c r="E43" s="24">
        <v>120</v>
      </c>
      <c r="F43" s="21" t="s">
        <v>28</v>
      </c>
      <c r="G43" s="67" t="s">
        <v>357</v>
      </c>
      <c r="H43" s="66">
        <v>60000000</v>
      </c>
      <c r="I43" s="66">
        <v>60000000</v>
      </c>
      <c r="J43" s="26" t="s">
        <v>348</v>
      </c>
      <c r="K43" s="21" t="s">
        <v>348</v>
      </c>
      <c r="L43" s="21" t="s">
        <v>358</v>
      </c>
    </row>
    <row r="44" spans="2:12" ht="45">
      <c r="B44" s="21">
        <v>72000000</v>
      </c>
      <c r="C44" s="72" t="s">
        <v>55</v>
      </c>
      <c r="D44" s="26" t="s">
        <v>56</v>
      </c>
      <c r="E44" s="24">
        <v>180</v>
      </c>
      <c r="F44" s="21" t="s">
        <v>28</v>
      </c>
      <c r="G44" s="67" t="s">
        <v>357</v>
      </c>
      <c r="H44" s="66">
        <v>173000000</v>
      </c>
      <c r="I44" s="66">
        <v>173000000</v>
      </c>
      <c r="J44" s="26" t="s">
        <v>348</v>
      </c>
      <c r="K44" s="21" t="s">
        <v>348</v>
      </c>
      <c r="L44" s="21" t="s">
        <v>358</v>
      </c>
    </row>
    <row r="45" spans="2:12" ht="56.25">
      <c r="B45" s="21">
        <v>41000000</v>
      </c>
      <c r="C45" s="72" t="s">
        <v>57</v>
      </c>
      <c r="D45" s="26" t="s">
        <v>56</v>
      </c>
      <c r="E45" s="24">
        <v>120</v>
      </c>
      <c r="F45" s="21" t="s">
        <v>28</v>
      </c>
      <c r="G45" s="67" t="s">
        <v>357</v>
      </c>
      <c r="H45" s="66">
        <v>99000000</v>
      </c>
      <c r="I45" s="66">
        <v>99000000</v>
      </c>
      <c r="J45" s="26" t="s">
        <v>348</v>
      </c>
      <c r="K45" s="21" t="s">
        <v>348</v>
      </c>
      <c r="L45" s="21" t="s">
        <v>358</v>
      </c>
    </row>
    <row r="46" spans="2:12" ht="45">
      <c r="B46" s="21">
        <v>80000000</v>
      </c>
      <c r="C46" s="72" t="s">
        <v>58</v>
      </c>
      <c r="D46" s="26" t="s">
        <v>59</v>
      </c>
      <c r="E46" s="24">
        <v>200</v>
      </c>
      <c r="F46" s="24" t="s">
        <v>34</v>
      </c>
      <c r="G46" s="67" t="s">
        <v>359</v>
      </c>
      <c r="H46" s="66">
        <v>13650000</v>
      </c>
      <c r="I46" s="66">
        <v>13650000</v>
      </c>
      <c r="J46" s="26" t="s">
        <v>348</v>
      </c>
      <c r="K46" s="21" t="s">
        <v>348</v>
      </c>
      <c r="L46" s="21" t="s">
        <v>358</v>
      </c>
    </row>
    <row r="47" spans="2:12" ht="45">
      <c r="B47" s="21">
        <v>80000000</v>
      </c>
      <c r="C47" s="72" t="s">
        <v>60</v>
      </c>
      <c r="D47" s="26" t="s">
        <v>59</v>
      </c>
      <c r="E47" s="24">
        <v>220</v>
      </c>
      <c r="F47" s="24" t="s">
        <v>34</v>
      </c>
      <c r="G47" s="67" t="s">
        <v>359</v>
      </c>
      <c r="H47" s="66">
        <v>53900000</v>
      </c>
      <c r="I47" s="66">
        <v>53900000</v>
      </c>
      <c r="J47" s="26" t="s">
        <v>348</v>
      </c>
      <c r="K47" s="21" t="s">
        <v>348</v>
      </c>
      <c r="L47" s="21" t="s">
        <v>358</v>
      </c>
    </row>
    <row r="48" spans="2:12" ht="45">
      <c r="B48" s="21">
        <v>85000000</v>
      </c>
      <c r="C48" s="72" t="s">
        <v>61</v>
      </c>
      <c r="D48" s="26" t="s">
        <v>59</v>
      </c>
      <c r="E48" s="24">
        <v>220</v>
      </c>
      <c r="F48" s="21" t="s">
        <v>28</v>
      </c>
      <c r="G48" s="67" t="s">
        <v>359</v>
      </c>
      <c r="H48" s="66">
        <v>13000000</v>
      </c>
      <c r="I48" s="66">
        <v>13000000</v>
      </c>
      <c r="J48" s="26" t="s">
        <v>348</v>
      </c>
      <c r="K48" s="21" t="s">
        <v>348</v>
      </c>
      <c r="L48" s="21" t="s">
        <v>358</v>
      </c>
    </row>
    <row r="49" spans="2:12" ht="45">
      <c r="B49" s="21">
        <v>93131702</v>
      </c>
      <c r="C49" s="72" t="s">
        <v>62</v>
      </c>
      <c r="D49" s="26" t="s">
        <v>59</v>
      </c>
      <c r="E49" s="24">
        <v>20</v>
      </c>
      <c r="F49" s="21" t="s">
        <v>28</v>
      </c>
      <c r="G49" s="67" t="s">
        <v>359</v>
      </c>
      <c r="H49" s="66">
        <v>1000000</v>
      </c>
      <c r="I49" s="66">
        <v>1000000</v>
      </c>
      <c r="J49" s="26" t="s">
        <v>348</v>
      </c>
      <c r="K49" s="21" t="s">
        <v>348</v>
      </c>
      <c r="L49" s="21" t="s">
        <v>358</v>
      </c>
    </row>
    <row r="50" spans="2:12" ht="45">
      <c r="B50" s="21">
        <v>80111623</v>
      </c>
      <c r="C50" s="72" t="s">
        <v>63</v>
      </c>
      <c r="D50" s="26" t="s">
        <v>59</v>
      </c>
      <c r="E50" s="24">
        <v>120</v>
      </c>
      <c r="F50" s="21" t="s">
        <v>28</v>
      </c>
      <c r="G50" s="67" t="s">
        <v>359</v>
      </c>
      <c r="H50" s="66">
        <v>35600000</v>
      </c>
      <c r="I50" s="66">
        <v>35600000</v>
      </c>
      <c r="J50" s="26" t="s">
        <v>348</v>
      </c>
      <c r="K50" s="21" t="s">
        <v>348</v>
      </c>
      <c r="L50" s="21" t="s">
        <v>358</v>
      </c>
    </row>
    <row r="51" spans="2:12" ht="45">
      <c r="B51" s="21">
        <v>80000000</v>
      </c>
      <c r="C51" s="72" t="s">
        <v>64</v>
      </c>
      <c r="D51" s="26" t="s">
        <v>59</v>
      </c>
      <c r="E51" s="24">
        <v>220</v>
      </c>
      <c r="F51" s="24" t="s">
        <v>34</v>
      </c>
      <c r="G51" s="67" t="s">
        <v>360</v>
      </c>
      <c r="H51" s="66">
        <v>15500000</v>
      </c>
      <c r="I51" s="66">
        <v>15500000</v>
      </c>
      <c r="J51" s="26" t="s">
        <v>348</v>
      </c>
      <c r="K51" s="21" t="s">
        <v>348</v>
      </c>
      <c r="L51" s="21" t="s">
        <v>358</v>
      </c>
    </row>
    <row r="52" spans="2:12" ht="45">
      <c r="B52" s="21">
        <v>93131702</v>
      </c>
      <c r="C52" s="72" t="s">
        <v>65</v>
      </c>
      <c r="D52" s="26" t="s">
        <v>52</v>
      </c>
      <c r="E52" s="24">
        <v>20</v>
      </c>
      <c r="F52" s="21" t="s">
        <v>28</v>
      </c>
      <c r="G52" s="67" t="s">
        <v>359</v>
      </c>
      <c r="H52" s="66">
        <v>5000000</v>
      </c>
      <c r="I52" s="66">
        <v>5000000</v>
      </c>
      <c r="J52" s="26" t="s">
        <v>348</v>
      </c>
      <c r="K52" s="21" t="s">
        <v>348</v>
      </c>
      <c r="L52" s="21" t="s">
        <v>358</v>
      </c>
    </row>
    <row r="53" spans="2:12" ht="45">
      <c r="B53" s="21">
        <v>80000000</v>
      </c>
      <c r="C53" s="72" t="s">
        <v>66</v>
      </c>
      <c r="D53" s="26" t="s">
        <v>59</v>
      </c>
      <c r="E53" s="24">
        <v>100</v>
      </c>
      <c r="F53" s="24" t="s">
        <v>34</v>
      </c>
      <c r="G53" s="67" t="s">
        <v>359</v>
      </c>
      <c r="H53" s="66">
        <v>8200000</v>
      </c>
      <c r="I53" s="66">
        <v>8200000</v>
      </c>
      <c r="J53" s="26" t="s">
        <v>348</v>
      </c>
      <c r="K53" s="21" t="s">
        <v>348</v>
      </c>
      <c r="L53" s="21" t="s">
        <v>361</v>
      </c>
    </row>
    <row r="54" spans="2:12" ht="45">
      <c r="B54" s="21">
        <v>80000000</v>
      </c>
      <c r="C54" s="72" t="s">
        <v>66</v>
      </c>
      <c r="D54" s="26" t="s">
        <v>59</v>
      </c>
      <c r="E54" s="24">
        <v>100</v>
      </c>
      <c r="F54" s="24" t="s">
        <v>34</v>
      </c>
      <c r="G54" s="67" t="s">
        <v>359</v>
      </c>
      <c r="H54" s="66">
        <v>8200000</v>
      </c>
      <c r="I54" s="66">
        <v>8200000</v>
      </c>
      <c r="J54" s="26" t="s">
        <v>348</v>
      </c>
      <c r="K54" s="21" t="s">
        <v>348</v>
      </c>
      <c r="L54" s="21" t="s">
        <v>361</v>
      </c>
    </row>
    <row r="55" spans="2:12" ht="45">
      <c r="B55" s="21">
        <v>80000000</v>
      </c>
      <c r="C55" s="72" t="s">
        <v>66</v>
      </c>
      <c r="D55" s="26" t="s">
        <v>59</v>
      </c>
      <c r="E55" s="24">
        <v>100</v>
      </c>
      <c r="F55" s="24" t="s">
        <v>34</v>
      </c>
      <c r="G55" s="67" t="s">
        <v>359</v>
      </c>
      <c r="H55" s="66">
        <v>8200000</v>
      </c>
      <c r="I55" s="66">
        <v>8200000</v>
      </c>
      <c r="J55" s="26" t="s">
        <v>348</v>
      </c>
      <c r="K55" s="21" t="s">
        <v>348</v>
      </c>
      <c r="L55" s="21" t="s">
        <v>361</v>
      </c>
    </row>
    <row r="56" spans="2:12" ht="45">
      <c r="B56" s="21">
        <v>80000000</v>
      </c>
      <c r="C56" s="72" t="s">
        <v>66</v>
      </c>
      <c r="D56" s="26" t="s">
        <v>59</v>
      </c>
      <c r="E56" s="24">
        <v>100</v>
      </c>
      <c r="F56" s="24" t="s">
        <v>34</v>
      </c>
      <c r="G56" s="67" t="s">
        <v>359</v>
      </c>
      <c r="H56" s="66">
        <v>8200000</v>
      </c>
      <c r="I56" s="66">
        <v>8200000</v>
      </c>
      <c r="J56" s="26" t="s">
        <v>348</v>
      </c>
      <c r="K56" s="21" t="s">
        <v>348</v>
      </c>
      <c r="L56" s="21" t="s">
        <v>361</v>
      </c>
    </row>
    <row r="57" spans="2:12" ht="45">
      <c r="B57" s="21">
        <v>80000000</v>
      </c>
      <c r="C57" s="72" t="s">
        <v>66</v>
      </c>
      <c r="D57" s="26" t="s">
        <v>59</v>
      </c>
      <c r="E57" s="24">
        <v>100</v>
      </c>
      <c r="F57" s="24" t="s">
        <v>34</v>
      </c>
      <c r="G57" s="67" t="s">
        <v>359</v>
      </c>
      <c r="H57" s="66">
        <v>8200000</v>
      </c>
      <c r="I57" s="66">
        <v>8200000</v>
      </c>
      <c r="J57" s="26" t="s">
        <v>348</v>
      </c>
      <c r="K57" s="21" t="s">
        <v>348</v>
      </c>
      <c r="L57" s="21" t="s">
        <v>358</v>
      </c>
    </row>
    <row r="58" spans="2:12" ht="45">
      <c r="B58" s="21">
        <v>80000000</v>
      </c>
      <c r="C58" s="72" t="s">
        <v>66</v>
      </c>
      <c r="D58" s="26" t="s">
        <v>59</v>
      </c>
      <c r="E58" s="24">
        <v>100</v>
      </c>
      <c r="F58" s="24" t="s">
        <v>34</v>
      </c>
      <c r="G58" s="67" t="s">
        <v>359</v>
      </c>
      <c r="H58" s="66">
        <v>8200000</v>
      </c>
      <c r="I58" s="66">
        <v>8200000</v>
      </c>
      <c r="J58" s="26" t="s">
        <v>348</v>
      </c>
      <c r="K58" s="21" t="s">
        <v>348</v>
      </c>
      <c r="L58" s="21" t="s">
        <v>358</v>
      </c>
    </row>
    <row r="59" spans="2:12" ht="45">
      <c r="B59" s="21">
        <v>80000000</v>
      </c>
      <c r="C59" s="72" t="s">
        <v>66</v>
      </c>
      <c r="D59" s="26" t="s">
        <v>59</v>
      </c>
      <c r="E59" s="24">
        <v>100</v>
      </c>
      <c r="F59" s="24" t="s">
        <v>34</v>
      </c>
      <c r="G59" s="67" t="s">
        <v>359</v>
      </c>
      <c r="H59" s="66">
        <v>8200000</v>
      </c>
      <c r="I59" s="66">
        <v>8200000</v>
      </c>
      <c r="J59" s="26" t="s">
        <v>348</v>
      </c>
      <c r="K59" s="21" t="s">
        <v>348</v>
      </c>
      <c r="L59" s="21" t="s">
        <v>358</v>
      </c>
    </row>
    <row r="60" spans="2:12" ht="45">
      <c r="B60" s="21">
        <v>80000000</v>
      </c>
      <c r="C60" s="72" t="s">
        <v>66</v>
      </c>
      <c r="D60" s="26" t="s">
        <v>59</v>
      </c>
      <c r="E60" s="24">
        <v>100</v>
      </c>
      <c r="F60" s="24" t="s">
        <v>34</v>
      </c>
      <c r="G60" s="67" t="s">
        <v>359</v>
      </c>
      <c r="H60" s="66">
        <v>8200000</v>
      </c>
      <c r="I60" s="66">
        <v>8200000</v>
      </c>
      <c r="J60" s="26" t="s">
        <v>348</v>
      </c>
      <c r="K60" s="21" t="s">
        <v>348</v>
      </c>
      <c r="L60" s="21" t="s">
        <v>358</v>
      </c>
    </row>
    <row r="61" spans="2:12" ht="45">
      <c r="B61" s="21">
        <v>80000000</v>
      </c>
      <c r="C61" s="72" t="s">
        <v>66</v>
      </c>
      <c r="D61" s="26" t="s">
        <v>59</v>
      </c>
      <c r="E61" s="24">
        <v>100</v>
      </c>
      <c r="F61" s="24" t="s">
        <v>34</v>
      </c>
      <c r="G61" s="67" t="s">
        <v>359</v>
      </c>
      <c r="H61" s="66">
        <v>8200000</v>
      </c>
      <c r="I61" s="66">
        <v>8200000</v>
      </c>
      <c r="J61" s="26" t="s">
        <v>348</v>
      </c>
      <c r="K61" s="21" t="s">
        <v>348</v>
      </c>
      <c r="L61" s="21" t="s">
        <v>358</v>
      </c>
    </row>
    <row r="62" spans="2:12" ht="45">
      <c r="B62" s="21">
        <v>80000000</v>
      </c>
      <c r="C62" s="72" t="s">
        <v>66</v>
      </c>
      <c r="D62" s="26" t="s">
        <v>59</v>
      </c>
      <c r="E62" s="24">
        <v>100</v>
      </c>
      <c r="F62" s="24" t="s">
        <v>34</v>
      </c>
      <c r="G62" s="67" t="s">
        <v>359</v>
      </c>
      <c r="H62" s="66">
        <v>8200000</v>
      </c>
      <c r="I62" s="66">
        <v>8200000</v>
      </c>
      <c r="J62" s="26" t="s">
        <v>348</v>
      </c>
      <c r="K62" s="21" t="s">
        <v>348</v>
      </c>
      <c r="L62" s="21" t="s">
        <v>358</v>
      </c>
    </row>
    <row r="63" spans="2:12" ht="45">
      <c r="B63" s="21">
        <v>80000000</v>
      </c>
      <c r="C63" s="72" t="s">
        <v>66</v>
      </c>
      <c r="D63" s="26" t="s">
        <v>59</v>
      </c>
      <c r="E63" s="24">
        <v>100</v>
      </c>
      <c r="F63" s="24" t="s">
        <v>34</v>
      </c>
      <c r="G63" s="67" t="s">
        <v>359</v>
      </c>
      <c r="H63" s="66">
        <v>8200000</v>
      </c>
      <c r="I63" s="66">
        <v>8200000</v>
      </c>
      <c r="J63" s="26" t="s">
        <v>348</v>
      </c>
      <c r="K63" s="21" t="s">
        <v>348</v>
      </c>
      <c r="L63" s="21" t="s">
        <v>358</v>
      </c>
    </row>
    <row r="64" spans="2:12" ht="45">
      <c r="B64" s="21">
        <v>80000000</v>
      </c>
      <c r="C64" s="72" t="s">
        <v>66</v>
      </c>
      <c r="D64" s="26" t="s">
        <v>59</v>
      </c>
      <c r="E64" s="24">
        <v>100</v>
      </c>
      <c r="F64" s="24" t="s">
        <v>34</v>
      </c>
      <c r="G64" s="67" t="s">
        <v>359</v>
      </c>
      <c r="H64" s="66">
        <v>8200000</v>
      </c>
      <c r="I64" s="66">
        <v>8200000</v>
      </c>
      <c r="J64" s="26" t="s">
        <v>348</v>
      </c>
      <c r="K64" s="21" t="s">
        <v>348</v>
      </c>
      <c r="L64" s="21" t="s">
        <v>358</v>
      </c>
    </row>
    <row r="65" spans="2:12" ht="45">
      <c r="B65" s="21">
        <v>80000000</v>
      </c>
      <c r="C65" s="72" t="s">
        <v>66</v>
      </c>
      <c r="D65" s="26" t="s">
        <v>59</v>
      </c>
      <c r="E65" s="24">
        <v>100</v>
      </c>
      <c r="F65" s="24" t="s">
        <v>34</v>
      </c>
      <c r="G65" s="67" t="s">
        <v>359</v>
      </c>
      <c r="H65" s="66">
        <v>8200000</v>
      </c>
      <c r="I65" s="66">
        <v>8200000</v>
      </c>
      <c r="J65" s="26" t="s">
        <v>348</v>
      </c>
      <c r="K65" s="21" t="s">
        <v>348</v>
      </c>
      <c r="L65" s="21" t="s">
        <v>358</v>
      </c>
    </row>
    <row r="66" spans="2:12" ht="45">
      <c r="B66" s="21">
        <v>80000000</v>
      </c>
      <c r="C66" s="72" t="s">
        <v>66</v>
      </c>
      <c r="D66" s="26" t="s">
        <v>59</v>
      </c>
      <c r="E66" s="24">
        <v>100</v>
      </c>
      <c r="F66" s="24" t="s">
        <v>34</v>
      </c>
      <c r="G66" s="67" t="s">
        <v>359</v>
      </c>
      <c r="H66" s="66">
        <v>8200000</v>
      </c>
      <c r="I66" s="66">
        <v>8200000</v>
      </c>
      <c r="J66" s="26" t="s">
        <v>348</v>
      </c>
      <c r="K66" s="21" t="s">
        <v>348</v>
      </c>
      <c r="L66" s="21" t="s">
        <v>358</v>
      </c>
    </row>
    <row r="67" spans="2:12" ht="45">
      <c r="B67" s="21">
        <v>80000000</v>
      </c>
      <c r="C67" s="72" t="s">
        <v>67</v>
      </c>
      <c r="D67" s="26" t="s">
        <v>59</v>
      </c>
      <c r="E67" s="24">
        <v>100</v>
      </c>
      <c r="F67" s="24" t="s">
        <v>34</v>
      </c>
      <c r="G67" s="67" t="s">
        <v>359</v>
      </c>
      <c r="H67" s="66">
        <v>8200000</v>
      </c>
      <c r="I67" s="66">
        <v>8200000</v>
      </c>
      <c r="J67" s="26" t="s">
        <v>348</v>
      </c>
      <c r="K67" s="21" t="s">
        <v>348</v>
      </c>
      <c r="L67" s="21" t="s">
        <v>358</v>
      </c>
    </row>
    <row r="68" spans="2:12" ht="45">
      <c r="B68" s="21">
        <v>80000000</v>
      </c>
      <c r="C68" s="72" t="s">
        <v>68</v>
      </c>
      <c r="D68" s="26" t="s">
        <v>59</v>
      </c>
      <c r="E68" s="24">
        <v>100</v>
      </c>
      <c r="F68" s="24" t="s">
        <v>34</v>
      </c>
      <c r="G68" s="67" t="s">
        <v>359</v>
      </c>
      <c r="H68" s="66">
        <v>8200000</v>
      </c>
      <c r="I68" s="66">
        <v>8200000</v>
      </c>
      <c r="J68" s="26" t="s">
        <v>348</v>
      </c>
      <c r="K68" s="21" t="s">
        <v>348</v>
      </c>
      <c r="L68" s="21" t="s">
        <v>358</v>
      </c>
    </row>
    <row r="69" spans="2:12" ht="45">
      <c r="B69" s="21">
        <v>80000000</v>
      </c>
      <c r="C69" s="72" t="s">
        <v>69</v>
      </c>
      <c r="D69" s="26" t="s">
        <v>59</v>
      </c>
      <c r="E69" s="24">
        <v>100</v>
      </c>
      <c r="F69" s="24" t="s">
        <v>34</v>
      </c>
      <c r="G69" s="67" t="s">
        <v>359</v>
      </c>
      <c r="H69" s="66">
        <v>8200000</v>
      </c>
      <c r="I69" s="66">
        <v>8200000</v>
      </c>
      <c r="J69" s="26" t="s">
        <v>348</v>
      </c>
      <c r="K69" s="21" t="s">
        <v>348</v>
      </c>
      <c r="L69" s="21" t="s">
        <v>358</v>
      </c>
    </row>
    <row r="70" spans="2:12" ht="45">
      <c r="B70" s="21">
        <v>80000000</v>
      </c>
      <c r="C70" s="72" t="s">
        <v>70</v>
      </c>
      <c r="D70" s="26" t="s">
        <v>59</v>
      </c>
      <c r="E70" s="24">
        <v>100</v>
      </c>
      <c r="F70" s="24" t="s">
        <v>34</v>
      </c>
      <c r="G70" s="67" t="s">
        <v>359</v>
      </c>
      <c r="H70" s="66">
        <v>8200000</v>
      </c>
      <c r="I70" s="66">
        <v>8200000</v>
      </c>
      <c r="J70" s="26" t="s">
        <v>348</v>
      </c>
      <c r="K70" s="21" t="s">
        <v>348</v>
      </c>
      <c r="L70" s="21" t="s">
        <v>358</v>
      </c>
    </row>
    <row r="71" spans="2:12" ht="45">
      <c r="B71" s="21">
        <v>90101603</v>
      </c>
      <c r="C71" s="72" t="s">
        <v>53</v>
      </c>
      <c r="D71" s="26" t="s">
        <v>59</v>
      </c>
      <c r="E71" s="24">
        <v>100</v>
      </c>
      <c r="F71" s="21" t="s">
        <v>28</v>
      </c>
      <c r="G71" s="67" t="s">
        <v>360</v>
      </c>
      <c r="H71" s="66">
        <v>176512500</v>
      </c>
      <c r="I71" s="66">
        <v>176512500</v>
      </c>
      <c r="J71" s="26" t="s">
        <v>348</v>
      </c>
      <c r="K71" s="21" t="s">
        <v>348</v>
      </c>
      <c r="L71" s="21" t="s">
        <v>358</v>
      </c>
    </row>
    <row r="72" spans="2:12" ht="45">
      <c r="B72" s="21">
        <v>80000000</v>
      </c>
      <c r="C72" s="72" t="s">
        <v>64</v>
      </c>
      <c r="D72" s="26" t="s">
        <v>59</v>
      </c>
      <c r="E72" s="24">
        <v>220</v>
      </c>
      <c r="F72" s="24" t="s">
        <v>34</v>
      </c>
      <c r="G72" s="67" t="s">
        <v>360</v>
      </c>
      <c r="H72" s="66">
        <v>41000000</v>
      </c>
      <c r="I72" s="66">
        <v>41000000</v>
      </c>
      <c r="J72" s="26" t="s">
        <v>348</v>
      </c>
      <c r="K72" s="21" t="s">
        <v>348</v>
      </c>
      <c r="L72" s="21" t="s">
        <v>358</v>
      </c>
    </row>
    <row r="73" spans="2:12" ht="45">
      <c r="B73" s="21">
        <v>80000000</v>
      </c>
      <c r="C73" s="72" t="s">
        <v>64</v>
      </c>
      <c r="D73" s="26" t="s">
        <v>59</v>
      </c>
      <c r="E73" s="24">
        <v>220</v>
      </c>
      <c r="F73" s="24" t="s">
        <v>34</v>
      </c>
      <c r="G73" s="67" t="s">
        <v>360</v>
      </c>
      <c r="H73" s="66">
        <v>31000000</v>
      </c>
      <c r="I73" s="66">
        <v>31000000</v>
      </c>
      <c r="J73" s="26" t="s">
        <v>348</v>
      </c>
      <c r="K73" s="21" t="s">
        <v>348</v>
      </c>
      <c r="L73" s="21" t="s">
        <v>358</v>
      </c>
    </row>
    <row r="74" spans="2:12" ht="45">
      <c r="B74" s="21">
        <v>80000000</v>
      </c>
      <c r="C74" s="72" t="s">
        <v>64</v>
      </c>
      <c r="D74" s="26" t="s">
        <v>59</v>
      </c>
      <c r="E74" s="24">
        <v>220</v>
      </c>
      <c r="F74" s="24" t="s">
        <v>34</v>
      </c>
      <c r="G74" s="67" t="s">
        <v>360</v>
      </c>
      <c r="H74" s="66">
        <v>41000000</v>
      </c>
      <c r="I74" s="66">
        <v>41000000</v>
      </c>
      <c r="J74" s="26" t="s">
        <v>348</v>
      </c>
      <c r="K74" s="21" t="s">
        <v>348</v>
      </c>
      <c r="L74" s="21" t="s">
        <v>358</v>
      </c>
    </row>
    <row r="75" spans="2:12" ht="45">
      <c r="B75" s="21">
        <v>80000000</v>
      </c>
      <c r="C75" s="72" t="s">
        <v>64</v>
      </c>
      <c r="D75" s="26" t="s">
        <v>59</v>
      </c>
      <c r="E75" s="24">
        <v>220</v>
      </c>
      <c r="F75" s="24" t="s">
        <v>34</v>
      </c>
      <c r="G75" s="67" t="s">
        <v>360</v>
      </c>
      <c r="H75" s="66">
        <v>20500000</v>
      </c>
      <c r="I75" s="66">
        <v>20500000</v>
      </c>
      <c r="J75" s="26" t="s">
        <v>348</v>
      </c>
      <c r="K75" s="21" t="s">
        <v>348</v>
      </c>
      <c r="L75" s="21" t="s">
        <v>358</v>
      </c>
    </row>
    <row r="76" spans="2:12" ht="45">
      <c r="B76" s="21">
        <v>80000000</v>
      </c>
      <c r="C76" s="72" t="s">
        <v>64</v>
      </c>
      <c r="D76" s="26" t="s">
        <v>59</v>
      </c>
      <c r="E76" s="24">
        <v>220</v>
      </c>
      <c r="F76" s="24" t="s">
        <v>34</v>
      </c>
      <c r="G76" s="67" t="s">
        <v>360</v>
      </c>
      <c r="H76" s="66">
        <v>41000000</v>
      </c>
      <c r="I76" s="66">
        <v>41000000</v>
      </c>
      <c r="J76" s="26" t="s">
        <v>348</v>
      </c>
      <c r="K76" s="21" t="s">
        <v>348</v>
      </c>
      <c r="L76" s="21" t="s">
        <v>358</v>
      </c>
    </row>
    <row r="77" spans="2:12" ht="45">
      <c r="B77" s="21">
        <v>80000000</v>
      </c>
      <c r="C77" s="72" t="s">
        <v>71</v>
      </c>
      <c r="D77" s="26" t="s">
        <v>59</v>
      </c>
      <c r="E77" s="24">
        <v>220</v>
      </c>
      <c r="F77" s="24" t="s">
        <v>34</v>
      </c>
      <c r="G77" s="67" t="s">
        <v>360</v>
      </c>
      <c r="H77" s="66">
        <v>41000000</v>
      </c>
      <c r="I77" s="66">
        <v>41000000</v>
      </c>
      <c r="J77" s="26" t="s">
        <v>348</v>
      </c>
      <c r="K77" s="21" t="s">
        <v>348</v>
      </c>
      <c r="L77" s="21" t="s">
        <v>358</v>
      </c>
    </row>
    <row r="78" spans="2:12" ht="45">
      <c r="B78" s="21">
        <v>80000000</v>
      </c>
      <c r="C78" s="72" t="s">
        <v>72</v>
      </c>
      <c r="D78" s="26" t="s">
        <v>59</v>
      </c>
      <c r="E78" s="24">
        <v>220</v>
      </c>
      <c r="F78" s="24" t="s">
        <v>34</v>
      </c>
      <c r="G78" s="67" t="s">
        <v>360</v>
      </c>
      <c r="H78" s="66">
        <v>31000000</v>
      </c>
      <c r="I78" s="66">
        <v>31000000</v>
      </c>
      <c r="J78" s="26" t="s">
        <v>348</v>
      </c>
      <c r="K78" s="21" t="s">
        <v>348</v>
      </c>
      <c r="L78" s="21" t="s">
        <v>358</v>
      </c>
    </row>
    <row r="79" spans="2:12" ht="45">
      <c r="B79" s="21">
        <v>80000000</v>
      </c>
      <c r="C79" s="72" t="s">
        <v>73</v>
      </c>
      <c r="D79" s="26" t="s">
        <v>59</v>
      </c>
      <c r="E79" s="24">
        <v>100</v>
      </c>
      <c r="F79" s="24" t="s">
        <v>34</v>
      </c>
      <c r="G79" s="67" t="s">
        <v>359</v>
      </c>
      <c r="H79" s="66">
        <v>8200000</v>
      </c>
      <c r="I79" s="66">
        <v>8200000</v>
      </c>
      <c r="J79" s="26" t="s">
        <v>348</v>
      </c>
      <c r="K79" s="21" t="s">
        <v>348</v>
      </c>
      <c r="L79" s="21" t="s">
        <v>358</v>
      </c>
    </row>
    <row r="80" spans="2:12" ht="45">
      <c r="B80" s="21">
        <v>80000000</v>
      </c>
      <c r="C80" s="72" t="s">
        <v>73</v>
      </c>
      <c r="D80" s="26" t="s">
        <v>59</v>
      </c>
      <c r="E80" s="24">
        <v>100</v>
      </c>
      <c r="F80" s="24" t="s">
        <v>34</v>
      </c>
      <c r="G80" s="67" t="s">
        <v>359</v>
      </c>
      <c r="H80" s="66">
        <v>8200000</v>
      </c>
      <c r="I80" s="66">
        <v>8200000</v>
      </c>
      <c r="J80" s="26" t="s">
        <v>348</v>
      </c>
      <c r="K80" s="21" t="s">
        <v>348</v>
      </c>
      <c r="L80" s="21" t="s">
        <v>358</v>
      </c>
    </row>
    <row r="81" spans="2:12" ht="45">
      <c r="B81" s="21">
        <v>80000000</v>
      </c>
      <c r="C81" s="72" t="s">
        <v>66</v>
      </c>
      <c r="D81" s="26" t="s">
        <v>59</v>
      </c>
      <c r="E81" s="24">
        <v>100</v>
      </c>
      <c r="F81" s="24" t="s">
        <v>34</v>
      </c>
      <c r="G81" s="67" t="s">
        <v>359</v>
      </c>
      <c r="H81" s="66">
        <v>8200000</v>
      </c>
      <c r="I81" s="66">
        <v>8200000</v>
      </c>
      <c r="J81" s="26" t="s">
        <v>348</v>
      </c>
      <c r="K81" s="21" t="s">
        <v>348</v>
      </c>
      <c r="L81" s="21" t="s">
        <v>358</v>
      </c>
    </row>
    <row r="82" spans="2:12" ht="56.25">
      <c r="B82" s="21">
        <v>80120000</v>
      </c>
      <c r="C82" s="72" t="s">
        <v>74</v>
      </c>
      <c r="D82" s="33">
        <v>42737</v>
      </c>
      <c r="E82" s="24">
        <v>365</v>
      </c>
      <c r="F82" s="24" t="s">
        <v>34</v>
      </c>
      <c r="G82" s="67" t="s">
        <v>350</v>
      </c>
      <c r="H82" s="66">
        <f>4900000*11.9</f>
        <v>58310000</v>
      </c>
      <c r="I82" s="66">
        <f>4900000*11.9</f>
        <v>58310000</v>
      </c>
      <c r="J82" s="21" t="s">
        <v>348</v>
      </c>
      <c r="K82" s="21" t="s">
        <v>348</v>
      </c>
      <c r="L82" s="21" t="s">
        <v>362</v>
      </c>
    </row>
    <row r="83" spans="2:12" ht="56.25">
      <c r="B83" s="21">
        <v>80120000</v>
      </c>
      <c r="C83" s="72" t="s">
        <v>75</v>
      </c>
      <c r="D83" s="33">
        <v>42737</v>
      </c>
      <c r="E83" s="24">
        <v>360</v>
      </c>
      <c r="F83" s="24" t="s">
        <v>34</v>
      </c>
      <c r="G83" s="67" t="s">
        <v>350</v>
      </c>
      <c r="H83" s="66">
        <f>3100000*10</f>
        <v>31000000</v>
      </c>
      <c r="I83" s="66">
        <f>3100000*10</f>
        <v>31000000</v>
      </c>
      <c r="J83" s="21" t="s">
        <v>348</v>
      </c>
      <c r="K83" s="21" t="s">
        <v>348</v>
      </c>
      <c r="L83" s="21" t="s">
        <v>362</v>
      </c>
    </row>
    <row r="84" spans="2:12" ht="22.5">
      <c r="B84" s="30">
        <v>44120000</v>
      </c>
      <c r="C84" s="19" t="s">
        <v>76</v>
      </c>
      <c r="D84" s="20">
        <v>42767</v>
      </c>
      <c r="E84" s="34">
        <v>330</v>
      </c>
      <c r="F84" s="21" t="s">
        <v>28</v>
      </c>
      <c r="G84" s="21" t="s">
        <v>350</v>
      </c>
      <c r="H84" s="66">
        <v>60000000</v>
      </c>
      <c r="I84" s="66">
        <v>60000000</v>
      </c>
      <c r="J84" s="21" t="s">
        <v>348</v>
      </c>
      <c r="K84" s="21" t="s">
        <v>348</v>
      </c>
      <c r="L84" s="21" t="s">
        <v>362</v>
      </c>
    </row>
    <row r="85" spans="2:12" ht="22.5">
      <c r="B85" s="31">
        <v>80111609</v>
      </c>
      <c r="C85" s="25" t="s">
        <v>77</v>
      </c>
      <c r="D85" s="29">
        <v>42739</v>
      </c>
      <c r="E85" s="26">
        <v>180</v>
      </c>
      <c r="F85" s="24" t="s">
        <v>34</v>
      </c>
      <c r="G85" s="21" t="s">
        <v>353</v>
      </c>
      <c r="H85" s="66">
        <v>18600000</v>
      </c>
      <c r="I85" s="66">
        <v>18600000</v>
      </c>
      <c r="J85" s="21" t="s">
        <v>348</v>
      </c>
      <c r="K85" s="21" t="s">
        <v>348</v>
      </c>
      <c r="L85" s="53" t="s">
        <v>363</v>
      </c>
    </row>
    <row r="86" spans="2:12" ht="22.5">
      <c r="B86" s="31">
        <v>81112222</v>
      </c>
      <c r="C86" s="25" t="s">
        <v>78</v>
      </c>
      <c r="D86" s="29">
        <v>43070</v>
      </c>
      <c r="E86" s="26">
        <v>365</v>
      </c>
      <c r="F86" s="24" t="s">
        <v>28</v>
      </c>
      <c r="G86" s="26" t="s">
        <v>350</v>
      </c>
      <c r="H86" s="66">
        <v>20000000</v>
      </c>
      <c r="I86" s="66">
        <v>20000000</v>
      </c>
      <c r="J86" s="21" t="s">
        <v>348</v>
      </c>
      <c r="K86" s="21" t="s">
        <v>348</v>
      </c>
      <c r="L86" s="53" t="s">
        <v>364</v>
      </c>
    </row>
    <row r="87" spans="2:12" ht="22.5">
      <c r="B87" s="21">
        <v>80121610</v>
      </c>
      <c r="C87" s="73" t="s">
        <v>79</v>
      </c>
      <c r="D87" s="20">
        <v>42779</v>
      </c>
      <c r="E87" s="21">
        <f>365-30</f>
        <v>335</v>
      </c>
      <c r="F87" s="24" t="s">
        <v>34</v>
      </c>
      <c r="G87" s="26" t="s">
        <v>350</v>
      </c>
      <c r="H87" s="66">
        <v>41000000</v>
      </c>
      <c r="I87" s="66">
        <v>41000000</v>
      </c>
      <c r="J87" s="21" t="s">
        <v>348</v>
      </c>
      <c r="K87" s="21" t="s">
        <v>348</v>
      </c>
      <c r="L87" s="21" t="s">
        <v>364</v>
      </c>
    </row>
    <row r="88" spans="2:12" ht="22.5">
      <c r="B88" s="31">
        <v>80121610</v>
      </c>
      <c r="C88" s="25" t="s">
        <v>80</v>
      </c>
      <c r="D88" s="29">
        <v>42737</v>
      </c>
      <c r="E88" s="32">
        <f>365/2</f>
        <v>182.5</v>
      </c>
      <c r="F88" s="24" t="s">
        <v>34</v>
      </c>
      <c r="G88" s="26" t="s">
        <v>350</v>
      </c>
      <c r="H88" s="66">
        <f>4100000*6</f>
        <v>24600000</v>
      </c>
      <c r="I88" s="66">
        <f>4100000*6</f>
        <v>24600000</v>
      </c>
      <c r="J88" s="21" t="s">
        <v>348</v>
      </c>
      <c r="K88" s="21" t="s">
        <v>348</v>
      </c>
      <c r="L88" s="53" t="s">
        <v>364</v>
      </c>
    </row>
    <row r="89" spans="2:12" ht="22.5">
      <c r="B89" s="31">
        <v>80121610</v>
      </c>
      <c r="C89" s="25" t="s">
        <v>80</v>
      </c>
      <c r="D89" s="29">
        <v>42737</v>
      </c>
      <c r="E89" s="32">
        <f>365/2</f>
        <v>182.5</v>
      </c>
      <c r="F89" s="24" t="s">
        <v>34</v>
      </c>
      <c r="G89" s="26" t="s">
        <v>350</v>
      </c>
      <c r="H89" s="66">
        <f>4100000*6</f>
        <v>24600000</v>
      </c>
      <c r="I89" s="66">
        <f>4100000*6</f>
        <v>24600000</v>
      </c>
      <c r="J89" s="21" t="s">
        <v>348</v>
      </c>
      <c r="K89" s="21" t="s">
        <v>348</v>
      </c>
      <c r="L89" s="53" t="s">
        <v>364</v>
      </c>
    </row>
    <row r="90" spans="2:12" ht="33.75">
      <c r="B90" s="31">
        <v>84111500</v>
      </c>
      <c r="C90" s="25" t="s">
        <v>81</v>
      </c>
      <c r="D90" s="29">
        <v>42737</v>
      </c>
      <c r="E90" s="26">
        <v>365</v>
      </c>
      <c r="F90" s="24" t="s">
        <v>28</v>
      </c>
      <c r="G90" s="26" t="s">
        <v>350</v>
      </c>
      <c r="H90" s="66">
        <v>21600000</v>
      </c>
      <c r="I90" s="66">
        <v>21600000</v>
      </c>
      <c r="J90" s="21" t="s">
        <v>348</v>
      </c>
      <c r="K90" s="21" t="s">
        <v>348</v>
      </c>
      <c r="L90" s="53" t="s">
        <v>364</v>
      </c>
    </row>
    <row r="91" spans="2:12" ht="33.75">
      <c r="B91" s="26">
        <v>84131501</v>
      </c>
      <c r="C91" s="35" t="s">
        <v>82</v>
      </c>
      <c r="D91" s="36">
        <v>42737</v>
      </c>
      <c r="E91" s="37">
        <v>120</v>
      </c>
      <c r="F91" s="38" t="s">
        <v>83</v>
      </c>
      <c r="G91" s="38" t="s">
        <v>350</v>
      </c>
      <c r="H91" s="66">
        <f>67512718/2</f>
        <v>33756359</v>
      </c>
      <c r="I91" s="66">
        <f>67512718/2</f>
        <v>33756359</v>
      </c>
      <c r="J91" s="38" t="s">
        <v>348</v>
      </c>
      <c r="K91" s="21" t="s">
        <v>348</v>
      </c>
      <c r="L91" s="26" t="s">
        <v>365</v>
      </c>
    </row>
    <row r="92" spans="2:12" ht="33.75">
      <c r="B92" s="38">
        <v>84131603</v>
      </c>
      <c r="C92" s="35" t="s">
        <v>84</v>
      </c>
      <c r="D92" s="36">
        <v>42737</v>
      </c>
      <c r="E92" s="37">
        <v>120</v>
      </c>
      <c r="F92" s="38" t="s">
        <v>83</v>
      </c>
      <c r="G92" s="38" t="s">
        <v>350</v>
      </c>
      <c r="H92" s="66">
        <f>134595007/2</f>
        <v>67297503.5</v>
      </c>
      <c r="I92" s="66">
        <f>134595007/2</f>
        <v>67297503.5</v>
      </c>
      <c r="J92" s="38" t="s">
        <v>348</v>
      </c>
      <c r="K92" s="21" t="s">
        <v>348</v>
      </c>
      <c r="L92" s="26" t="s">
        <v>365</v>
      </c>
    </row>
    <row r="93" spans="2:12" ht="78.75">
      <c r="B93" s="26">
        <v>84131501</v>
      </c>
      <c r="C93" s="28" t="s">
        <v>85</v>
      </c>
      <c r="D93" s="33" t="s">
        <v>86</v>
      </c>
      <c r="E93" s="32">
        <v>315</v>
      </c>
      <c r="F93" s="21" t="s">
        <v>28</v>
      </c>
      <c r="G93" s="38" t="s">
        <v>350</v>
      </c>
      <c r="H93" s="66">
        <v>164922693</v>
      </c>
      <c r="I93" s="66">
        <f>+H93</f>
        <v>164922693</v>
      </c>
      <c r="J93" s="38" t="s">
        <v>348</v>
      </c>
      <c r="K93" s="21" t="s">
        <v>348</v>
      </c>
      <c r="L93" s="26" t="s">
        <v>365</v>
      </c>
    </row>
    <row r="94" spans="2:12" ht="33.75">
      <c r="B94" s="38">
        <v>84131603</v>
      </c>
      <c r="C94" s="39" t="s">
        <v>87</v>
      </c>
      <c r="D94" s="33" t="s">
        <v>86</v>
      </c>
      <c r="E94" s="32">
        <v>315</v>
      </c>
      <c r="F94" s="21" t="s">
        <v>28</v>
      </c>
      <c r="G94" s="38" t="s">
        <v>350</v>
      </c>
      <c r="H94" s="66">
        <v>214595451</v>
      </c>
      <c r="I94" s="66">
        <f>+H94</f>
        <v>214595451</v>
      </c>
      <c r="J94" s="38" t="s">
        <v>348</v>
      </c>
      <c r="K94" s="21" t="s">
        <v>348</v>
      </c>
      <c r="L94" s="26" t="s">
        <v>365</v>
      </c>
    </row>
    <row r="95" spans="2:12" ht="33.75">
      <c r="B95" s="27">
        <v>841300</v>
      </c>
      <c r="C95" s="28" t="s">
        <v>88</v>
      </c>
      <c r="D95" s="33" t="s">
        <v>89</v>
      </c>
      <c r="E95" s="32">
        <v>360</v>
      </c>
      <c r="F95" s="21" t="s">
        <v>28</v>
      </c>
      <c r="G95" s="38" t="s">
        <v>350</v>
      </c>
      <c r="H95" s="66">
        <v>276937157</v>
      </c>
      <c r="I95" s="66">
        <f>+H95</f>
        <v>276937157</v>
      </c>
      <c r="J95" s="26" t="s">
        <v>348</v>
      </c>
      <c r="K95" s="21" t="s">
        <v>348</v>
      </c>
      <c r="L95" s="26" t="s">
        <v>366</v>
      </c>
    </row>
    <row r="96" spans="2:12" ht="33.75">
      <c r="B96" s="27">
        <v>841300</v>
      </c>
      <c r="C96" s="74" t="s">
        <v>90</v>
      </c>
      <c r="D96" s="40">
        <v>42779</v>
      </c>
      <c r="E96" s="32">
        <v>315</v>
      </c>
      <c r="F96" s="21" t="s">
        <v>28</v>
      </c>
      <c r="G96" s="38" t="s">
        <v>350</v>
      </c>
      <c r="H96" s="66">
        <v>1</v>
      </c>
      <c r="I96" s="66">
        <v>1</v>
      </c>
      <c r="J96" s="26" t="s">
        <v>348</v>
      </c>
      <c r="K96" s="21" t="s">
        <v>348</v>
      </c>
      <c r="L96" s="26" t="s">
        <v>365</v>
      </c>
    </row>
    <row r="97" spans="2:12" ht="33.75">
      <c r="B97" s="38">
        <v>92121504</v>
      </c>
      <c r="C97" s="28" t="s">
        <v>91</v>
      </c>
      <c r="D97" s="36">
        <v>42737</v>
      </c>
      <c r="E97" s="37">
        <v>95</v>
      </c>
      <c r="F97" s="38" t="s">
        <v>83</v>
      </c>
      <c r="G97" s="26" t="s">
        <v>350</v>
      </c>
      <c r="H97" s="66">
        <f>+I98/2</f>
        <v>552500000</v>
      </c>
      <c r="I97" s="66">
        <f>+H97</f>
        <v>552500000</v>
      </c>
      <c r="J97" s="26" t="s">
        <v>348</v>
      </c>
      <c r="K97" s="21" t="s">
        <v>348</v>
      </c>
      <c r="L97" s="37" t="s">
        <v>367</v>
      </c>
    </row>
    <row r="98" spans="2:12" ht="33.75">
      <c r="B98" s="38">
        <v>92121504</v>
      </c>
      <c r="C98" s="39" t="s">
        <v>92</v>
      </c>
      <c r="D98" s="33" t="s">
        <v>93</v>
      </c>
      <c r="E98" s="32">
        <v>35</v>
      </c>
      <c r="F98" s="21" t="s">
        <v>28</v>
      </c>
      <c r="G98" s="26" t="s">
        <v>350</v>
      </c>
      <c r="H98" s="66">
        <v>1105000000</v>
      </c>
      <c r="I98" s="66">
        <v>1105000000</v>
      </c>
      <c r="J98" s="26" t="s">
        <v>348</v>
      </c>
      <c r="K98" s="21" t="s">
        <v>348</v>
      </c>
      <c r="L98" s="37" t="s">
        <v>367</v>
      </c>
    </row>
    <row r="99" spans="2:12" ht="33.75">
      <c r="B99" s="38" t="s">
        <v>94</v>
      </c>
      <c r="C99" s="28" t="s">
        <v>95</v>
      </c>
      <c r="D99" s="36">
        <v>42737</v>
      </c>
      <c r="E99" s="26">
        <v>105</v>
      </c>
      <c r="F99" s="38" t="s">
        <v>83</v>
      </c>
      <c r="G99" s="26" t="s">
        <v>350</v>
      </c>
      <c r="H99" s="66">
        <f>+I100/2</f>
        <v>475000000</v>
      </c>
      <c r="I99" s="66">
        <f>+H99</f>
        <v>475000000</v>
      </c>
      <c r="J99" s="26" t="s">
        <v>348</v>
      </c>
      <c r="K99" s="21" t="s">
        <v>348</v>
      </c>
      <c r="L99" s="37" t="s">
        <v>367</v>
      </c>
    </row>
    <row r="100" spans="2:12" ht="33.75">
      <c r="B100" s="38" t="s">
        <v>94</v>
      </c>
      <c r="C100" s="39" t="s">
        <v>96</v>
      </c>
      <c r="D100" s="33" t="s">
        <v>86</v>
      </c>
      <c r="E100" s="32">
        <v>315</v>
      </c>
      <c r="F100" s="21" t="s">
        <v>28</v>
      </c>
      <c r="G100" s="26" t="s">
        <v>350</v>
      </c>
      <c r="H100" s="66">
        <v>950000000</v>
      </c>
      <c r="I100" s="66">
        <v>950000000</v>
      </c>
      <c r="J100" s="26" t="s">
        <v>348</v>
      </c>
      <c r="K100" s="21" t="s">
        <v>348</v>
      </c>
      <c r="L100" s="37" t="s">
        <v>367</v>
      </c>
    </row>
    <row r="101" spans="2:12" ht="33.75">
      <c r="B101" s="26">
        <v>78111800</v>
      </c>
      <c r="C101" s="28" t="s">
        <v>97</v>
      </c>
      <c r="D101" s="33">
        <v>42751</v>
      </c>
      <c r="E101" s="32">
        <v>345</v>
      </c>
      <c r="F101" s="21" t="s">
        <v>28</v>
      </c>
      <c r="G101" s="26" t="s">
        <v>350</v>
      </c>
      <c r="H101" s="66">
        <f>3864156+296135844</f>
        <v>300000000</v>
      </c>
      <c r="I101" s="66">
        <f>3864156+296135844</f>
        <v>300000000</v>
      </c>
      <c r="J101" s="26" t="s">
        <v>348</v>
      </c>
      <c r="K101" s="21" t="s">
        <v>348</v>
      </c>
      <c r="L101" s="26" t="s">
        <v>366</v>
      </c>
    </row>
    <row r="102" spans="2:12" ht="33.75">
      <c r="B102" s="37">
        <v>90121502</v>
      </c>
      <c r="C102" s="39" t="s">
        <v>98</v>
      </c>
      <c r="D102" s="33">
        <v>42751</v>
      </c>
      <c r="E102" s="41">
        <v>345</v>
      </c>
      <c r="F102" s="21" t="s">
        <v>28</v>
      </c>
      <c r="G102" s="26" t="s">
        <v>350</v>
      </c>
      <c r="H102" s="66">
        <v>233000000</v>
      </c>
      <c r="I102" s="66">
        <f>+H102</f>
        <v>233000000</v>
      </c>
      <c r="J102" s="26" t="s">
        <v>348</v>
      </c>
      <c r="K102" s="21" t="s">
        <v>348</v>
      </c>
      <c r="L102" s="26" t="s">
        <v>365</v>
      </c>
    </row>
    <row r="103" spans="2:12" ht="33.75">
      <c r="B103" s="37">
        <v>78111804</v>
      </c>
      <c r="C103" s="28" t="s">
        <v>99</v>
      </c>
      <c r="D103" s="33">
        <v>42751</v>
      </c>
      <c r="E103" s="41">
        <v>315</v>
      </c>
      <c r="F103" s="21" t="s">
        <v>28</v>
      </c>
      <c r="G103" s="26" t="s">
        <v>350</v>
      </c>
      <c r="H103" s="66">
        <v>15000000</v>
      </c>
      <c r="I103" s="66">
        <v>15000000</v>
      </c>
      <c r="J103" s="26" t="s">
        <v>348</v>
      </c>
      <c r="K103" s="21" t="s">
        <v>348</v>
      </c>
      <c r="L103" s="26" t="s">
        <v>365</v>
      </c>
    </row>
    <row r="104" spans="2:12" ht="33.75">
      <c r="B104" s="37" t="s">
        <v>100</v>
      </c>
      <c r="C104" s="75" t="s">
        <v>101</v>
      </c>
      <c r="D104" s="33" t="s">
        <v>89</v>
      </c>
      <c r="E104" s="32">
        <v>360</v>
      </c>
      <c r="F104" s="21" t="s">
        <v>28</v>
      </c>
      <c r="G104" s="26" t="s">
        <v>350</v>
      </c>
      <c r="H104" s="66">
        <v>20333500</v>
      </c>
      <c r="I104" s="66">
        <f>+H104</f>
        <v>20333500</v>
      </c>
      <c r="J104" s="37" t="s">
        <v>348</v>
      </c>
      <c r="K104" s="21" t="s">
        <v>348</v>
      </c>
      <c r="L104" s="26" t="s">
        <v>365</v>
      </c>
    </row>
    <row r="105" spans="2:12" ht="33.75">
      <c r="B105" s="37">
        <v>80111707</v>
      </c>
      <c r="C105" s="75" t="s">
        <v>102</v>
      </c>
      <c r="D105" s="33">
        <v>42948</v>
      </c>
      <c r="E105" s="37">
        <v>30</v>
      </c>
      <c r="F105" s="21" t="s">
        <v>28</v>
      </c>
      <c r="G105" s="26" t="s">
        <v>350</v>
      </c>
      <c r="H105" s="66">
        <v>14500000</v>
      </c>
      <c r="I105" s="66">
        <v>14500000</v>
      </c>
      <c r="J105" s="26" t="s">
        <v>348</v>
      </c>
      <c r="K105" s="21" t="s">
        <v>348</v>
      </c>
      <c r="L105" s="26" t="s">
        <v>365</v>
      </c>
    </row>
    <row r="106" spans="2:12" ht="22.5">
      <c r="B106" s="37">
        <v>78181507</v>
      </c>
      <c r="C106" s="75" t="s">
        <v>103</v>
      </c>
      <c r="D106" s="33" t="s">
        <v>89</v>
      </c>
      <c r="E106" s="37">
        <v>330</v>
      </c>
      <c r="F106" s="21" t="s">
        <v>28</v>
      </c>
      <c r="G106" s="26" t="s">
        <v>350</v>
      </c>
      <c r="H106" s="66">
        <v>8656000</v>
      </c>
      <c r="I106" s="66">
        <v>8656000</v>
      </c>
      <c r="J106" s="26" t="s">
        <v>348</v>
      </c>
      <c r="K106" s="21" t="s">
        <v>348</v>
      </c>
      <c r="L106" s="37" t="s">
        <v>367</v>
      </c>
    </row>
    <row r="107" spans="2:12" ht="33.75">
      <c r="B107" s="42">
        <v>72102103</v>
      </c>
      <c r="C107" s="25" t="s">
        <v>104</v>
      </c>
      <c r="D107" s="33">
        <v>42751</v>
      </c>
      <c r="E107" s="32">
        <v>345</v>
      </c>
      <c r="F107" s="21" t="s">
        <v>28</v>
      </c>
      <c r="G107" s="26" t="s">
        <v>350</v>
      </c>
      <c r="H107" s="66">
        <v>19700000</v>
      </c>
      <c r="I107" s="66">
        <v>19700000</v>
      </c>
      <c r="J107" s="26" t="s">
        <v>348</v>
      </c>
      <c r="K107" s="21" t="s">
        <v>348</v>
      </c>
      <c r="L107" s="37" t="s">
        <v>367</v>
      </c>
    </row>
    <row r="108" spans="2:12" ht="33.75">
      <c r="B108" s="42">
        <v>72102900</v>
      </c>
      <c r="C108" s="75" t="s">
        <v>105</v>
      </c>
      <c r="D108" s="33">
        <v>42807</v>
      </c>
      <c r="E108" s="37">
        <v>60</v>
      </c>
      <c r="F108" s="21" t="s">
        <v>28</v>
      </c>
      <c r="G108" s="26" t="s">
        <v>351</v>
      </c>
      <c r="H108" s="66">
        <v>14000000</v>
      </c>
      <c r="I108" s="66">
        <v>14000000</v>
      </c>
      <c r="J108" s="26" t="s">
        <v>348</v>
      </c>
      <c r="K108" s="21" t="s">
        <v>348</v>
      </c>
      <c r="L108" s="26" t="s">
        <v>365</v>
      </c>
    </row>
    <row r="109" spans="2:12" ht="33.75">
      <c r="B109" s="42" t="s">
        <v>106</v>
      </c>
      <c r="C109" s="75" t="s">
        <v>107</v>
      </c>
      <c r="D109" s="33">
        <v>42751</v>
      </c>
      <c r="E109" s="32">
        <v>345</v>
      </c>
      <c r="F109" s="21" t="s">
        <v>28</v>
      </c>
      <c r="G109" s="26" t="s">
        <v>350</v>
      </c>
      <c r="H109" s="66">
        <v>6492000</v>
      </c>
      <c r="I109" s="66">
        <v>6492000</v>
      </c>
      <c r="J109" s="26" t="s">
        <v>348</v>
      </c>
      <c r="K109" s="21" t="s">
        <v>348</v>
      </c>
      <c r="L109" s="26" t="s">
        <v>365</v>
      </c>
    </row>
    <row r="110" spans="2:12" ht="45">
      <c r="B110" s="26" t="s">
        <v>108</v>
      </c>
      <c r="C110" s="75" t="s">
        <v>109</v>
      </c>
      <c r="D110" s="33">
        <v>42751</v>
      </c>
      <c r="E110" s="32">
        <v>345</v>
      </c>
      <c r="F110" s="21" t="s">
        <v>28</v>
      </c>
      <c r="G110" s="26" t="s">
        <v>351</v>
      </c>
      <c r="H110" s="66">
        <v>30000000</v>
      </c>
      <c r="I110" s="66">
        <v>30000000</v>
      </c>
      <c r="J110" s="26" t="s">
        <v>348</v>
      </c>
      <c r="K110" s="21" t="s">
        <v>348</v>
      </c>
      <c r="L110" s="37" t="s">
        <v>367</v>
      </c>
    </row>
    <row r="111" spans="2:12" ht="33.75">
      <c r="B111" s="37" t="s">
        <v>110</v>
      </c>
      <c r="C111" s="75" t="s">
        <v>111</v>
      </c>
      <c r="D111" s="33">
        <v>42807</v>
      </c>
      <c r="E111" s="37">
        <v>60</v>
      </c>
      <c r="F111" s="21" t="s">
        <v>28</v>
      </c>
      <c r="G111" s="26" t="s">
        <v>351</v>
      </c>
      <c r="H111" s="66">
        <v>39000000</v>
      </c>
      <c r="I111" s="66">
        <v>39000000</v>
      </c>
      <c r="J111" s="26" t="s">
        <v>348</v>
      </c>
      <c r="K111" s="21" t="s">
        <v>348</v>
      </c>
      <c r="L111" s="37" t="s">
        <v>367</v>
      </c>
    </row>
    <row r="112" spans="2:12" ht="22.5">
      <c r="B112" s="37">
        <v>92121701</v>
      </c>
      <c r="C112" s="75" t="s">
        <v>112</v>
      </c>
      <c r="D112" s="33">
        <v>42751</v>
      </c>
      <c r="E112" s="37">
        <v>30</v>
      </c>
      <c r="F112" s="21" t="s">
        <v>28</v>
      </c>
      <c r="G112" s="26" t="s">
        <v>351</v>
      </c>
      <c r="H112" s="66">
        <v>27000000</v>
      </c>
      <c r="I112" s="66">
        <v>27000000</v>
      </c>
      <c r="J112" s="26" t="s">
        <v>348</v>
      </c>
      <c r="K112" s="21" t="s">
        <v>348</v>
      </c>
      <c r="L112" s="37" t="s">
        <v>367</v>
      </c>
    </row>
    <row r="113" spans="2:12" ht="22.5">
      <c r="B113" s="37">
        <v>72101509</v>
      </c>
      <c r="C113" s="75" t="s">
        <v>113</v>
      </c>
      <c r="D113" s="40">
        <v>42779</v>
      </c>
      <c r="E113" s="26">
        <v>45</v>
      </c>
      <c r="F113" s="21" t="s">
        <v>28</v>
      </c>
      <c r="G113" s="26" t="s">
        <v>351</v>
      </c>
      <c r="H113" s="66">
        <v>14000000</v>
      </c>
      <c r="I113" s="66">
        <v>14000000</v>
      </c>
      <c r="J113" s="26" t="s">
        <v>348</v>
      </c>
      <c r="K113" s="21" t="s">
        <v>348</v>
      </c>
      <c r="L113" s="37" t="s">
        <v>367</v>
      </c>
    </row>
    <row r="114" spans="2:12" ht="22.5">
      <c r="B114" s="37">
        <v>72101506</v>
      </c>
      <c r="C114" s="39" t="s">
        <v>114</v>
      </c>
      <c r="D114" s="33">
        <v>42751</v>
      </c>
      <c r="E114" s="41">
        <v>315</v>
      </c>
      <c r="F114" s="21" t="s">
        <v>28</v>
      </c>
      <c r="G114" s="26" t="s">
        <v>351</v>
      </c>
      <c r="H114" s="66">
        <v>37000000</v>
      </c>
      <c r="I114" s="66">
        <v>37000000</v>
      </c>
      <c r="J114" s="26" t="s">
        <v>348</v>
      </c>
      <c r="K114" s="21" t="s">
        <v>348</v>
      </c>
      <c r="L114" s="37" t="s">
        <v>367</v>
      </c>
    </row>
    <row r="115" spans="2:12" ht="22.5">
      <c r="B115" s="37">
        <v>72103300</v>
      </c>
      <c r="C115" s="75" t="s">
        <v>115</v>
      </c>
      <c r="D115" s="33">
        <v>42870</v>
      </c>
      <c r="E115" s="37">
        <v>45</v>
      </c>
      <c r="F115" s="21" t="s">
        <v>28</v>
      </c>
      <c r="G115" s="26" t="s">
        <v>351</v>
      </c>
      <c r="H115" s="66">
        <f>3000000+13000000</f>
        <v>16000000</v>
      </c>
      <c r="I115" s="66">
        <f>3000000+13000000</f>
        <v>16000000</v>
      </c>
      <c r="J115" s="26" t="s">
        <v>348</v>
      </c>
      <c r="K115" s="21" t="s">
        <v>348</v>
      </c>
      <c r="L115" s="37" t="s">
        <v>367</v>
      </c>
    </row>
    <row r="116" spans="2:12" ht="22.5">
      <c r="B116" s="37">
        <v>72103302</v>
      </c>
      <c r="C116" s="75" t="s">
        <v>116</v>
      </c>
      <c r="D116" s="40">
        <v>42779</v>
      </c>
      <c r="E116" s="32">
        <v>315</v>
      </c>
      <c r="F116" s="21" t="s">
        <v>28</v>
      </c>
      <c r="G116" s="26" t="s">
        <v>351</v>
      </c>
      <c r="H116" s="66">
        <v>10000000</v>
      </c>
      <c r="I116" s="66">
        <v>10000000</v>
      </c>
      <c r="J116" s="26" t="s">
        <v>348</v>
      </c>
      <c r="K116" s="21" t="s">
        <v>348</v>
      </c>
      <c r="L116" s="37" t="s">
        <v>367</v>
      </c>
    </row>
    <row r="117" spans="2:12" ht="33.75">
      <c r="B117" s="37">
        <v>72103300</v>
      </c>
      <c r="C117" s="75" t="s">
        <v>117</v>
      </c>
      <c r="D117" s="40">
        <v>42779</v>
      </c>
      <c r="E117" s="26">
        <v>120</v>
      </c>
      <c r="F117" s="21" t="s">
        <v>28</v>
      </c>
      <c r="G117" s="26" t="s">
        <v>351</v>
      </c>
      <c r="H117" s="66">
        <v>327102803.7383177</v>
      </c>
      <c r="I117" s="66">
        <v>327102803.7383177</v>
      </c>
      <c r="J117" s="26" t="s">
        <v>348</v>
      </c>
      <c r="K117" s="21" t="s">
        <v>348</v>
      </c>
      <c r="L117" s="26" t="s">
        <v>365</v>
      </c>
    </row>
    <row r="118" spans="2:12" ht="33.75">
      <c r="B118" s="37">
        <v>81101500</v>
      </c>
      <c r="C118" s="75" t="s">
        <v>118</v>
      </c>
      <c r="D118" s="40">
        <v>42779</v>
      </c>
      <c r="E118" s="26">
        <v>150</v>
      </c>
      <c r="F118" s="21" t="s">
        <v>28</v>
      </c>
      <c r="G118" s="26" t="s">
        <v>351</v>
      </c>
      <c r="H118" s="66">
        <f>+H117*0.07</f>
        <v>22897196.261682242</v>
      </c>
      <c r="I118" s="66">
        <f>+I117*0.07</f>
        <v>22897196.261682242</v>
      </c>
      <c r="J118" s="26" t="s">
        <v>348</v>
      </c>
      <c r="K118" s="21" t="s">
        <v>348</v>
      </c>
      <c r="L118" s="26" t="s">
        <v>365</v>
      </c>
    </row>
    <row r="119" spans="2:12" ht="33.75">
      <c r="B119" s="37">
        <v>70111503</v>
      </c>
      <c r="C119" s="75" t="s">
        <v>119</v>
      </c>
      <c r="D119" s="33">
        <v>42842</v>
      </c>
      <c r="E119" s="37">
        <v>30</v>
      </c>
      <c r="F119" s="21" t="s">
        <v>28</v>
      </c>
      <c r="G119" s="26" t="s">
        <v>350</v>
      </c>
      <c r="H119" s="66">
        <v>12500000</v>
      </c>
      <c r="I119" s="66">
        <v>12500000</v>
      </c>
      <c r="J119" s="26" t="s">
        <v>348</v>
      </c>
      <c r="K119" s="21" t="s">
        <v>348</v>
      </c>
      <c r="L119" s="26" t="s">
        <v>365</v>
      </c>
    </row>
    <row r="120" spans="2:12" ht="67.5">
      <c r="B120" s="37">
        <v>72101507</v>
      </c>
      <c r="C120" s="75" t="s">
        <v>120</v>
      </c>
      <c r="D120" s="33">
        <v>42751</v>
      </c>
      <c r="E120" s="41">
        <v>345</v>
      </c>
      <c r="F120" s="21" t="s">
        <v>28</v>
      </c>
      <c r="G120" s="26" t="s">
        <v>351</v>
      </c>
      <c r="H120" s="66">
        <v>50000000</v>
      </c>
      <c r="I120" s="66">
        <v>50000000</v>
      </c>
      <c r="J120" s="26" t="s">
        <v>348</v>
      </c>
      <c r="K120" s="21" t="s">
        <v>348</v>
      </c>
      <c r="L120" s="37" t="s">
        <v>367</v>
      </c>
    </row>
    <row r="121" spans="2:12" ht="33.75">
      <c r="B121" s="37" t="s">
        <v>121</v>
      </c>
      <c r="C121" s="75" t="s">
        <v>122</v>
      </c>
      <c r="D121" s="33">
        <v>42898</v>
      </c>
      <c r="E121" s="37">
        <v>90</v>
      </c>
      <c r="F121" s="21" t="s">
        <v>28</v>
      </c>
      <c r="G121" s="26" t="s">
        <v>351</v>
      </c>
      <c r="H121" s="66">
        <v>100000000</v>
      </c>
      <c r="I121" s="66">
        <v>100000000</v>
      </c>
      <c r="J121" s="26" t="s">
        <v>348</v>
      </c>
      <c r="K121" s="21" t="s">
        <v>348</v>
      </c>
      <c r="L121" s="26" t="s">
        <v>365</v>
      </c>
    </row>
    <row r="122" spans="2:12" ht="33.75">
      <c r="B122" s="27">
        <v>42172001</v>
      </c>
      <c r="C122" s="75" t="s">
        <v>123</v>
      </c>
      <c r="D122" s="33">
        <v>42795</v>
      </c>
      <c r="E122" s="37">
        <v>60</v>
      </c>
      <c r="F122" s="21" t="s">
        <v>28</v>
      </c>
      <c r="G122" s="26" t="s">
        <v>351</v>
      </c>
      <c r="H122" s="66">
        <v>40000000</v>
      </c>
      <c r="I122" s="66">
        <v>40000000</v>
      </c>
      <c r="J122" s="26" t="s">
        <v>348</v>
      </c>
      <c r="K122" s="21" t="s">
        <v>348</v>
      </c>
      <c r="L122" s="26" t="s">
        <v>366</v>
      </c>
    </row>
    <row r="123" spans="2:12" ht="33.75">
      <c r="B123" s="26">
        <v>81101500</v>
      </c>
      <c r="C123" s="28" t="s">
        <v>124</v>
      </c>
      <c r="D123" s="33">
        <v>42745</v>
      </c>
      <c r="E123" s="26">
        <v>355</v>
      </c>
      <c r="F123" s="24" t="s">
        <v>34</v>
      </c>
      <c r="G123" s="37" t="s">
        <v>350</v>
      </c>
      <c r="H123" s="66">
        <f>3200000*11</f>
        <v>35200000</v>
      </c>
      <c r="I123" s="66">
        <f>3200000*11</f>
        <v>35200000</v>
      </c>
      <c r="J123" s="26" t="s">
        <v>348</v>
      </c>
      <c r="K123" s="21" t="s">
        <v>348</v>
      </c>
      <c r="L123" s="26" t="s">
        <v>365</v>
      </c>
    </row>
    <row r="124" spans="2:12" ht="33.75">
      <c r="B124" s="42">
        <v>80120000</v>
      </c>
      <c r="C124" s="28" t="s">
        <v>125</v>
      </c>
      <c r="D124" s="33">
        <v>42745</v>
      </c>
      <c r="E124" s="26">
        <v>355</v>
      </c>
      <c r="F124" s="24" t="s">
        <v>34</v>
      </c>
      <c r="G124" s="37" t="s">
        <v>350</v>
      </c>
      <c r="H124" s="66">
        <f>3200000*11</f>
        <v>35200000</v>
      </c>
      <c r="I124" s="66">
        <f>3200000*11</f>
        <v>35200000</v>
      </c>
      <c r="J124" s="26" t="s">
        <v>348</v>
      </c>
      <c r="K124" s="21" t="s">
        <v>348</v>
      </c>
      <c r="L124" s="26" t="s">
        <v>365</v>
      </c>
    </row>
    <row r="125" spans="2:12" ht="22.5">
      <c r="B125" s="31">
        <v>86121700</v>
      </c>
      <c r="C125" s="76" t="s">
        <v>126</v>
      </c>
      <c r="D125" s="29">
        <v>42739</v>
      </c>
      <c r="E125" s="26">
        <v>360</v>
      </c>
      <c r="F125" s="24" t="s">
        <v>34</v>
      </c>
      <c r="G125" s="21" t="s">
        <v>353</v>
      </c>
      <c r="H125" s="66">
        <v>50000000</v>
      </c>
      <c r="I125" s="66">
        <v>50000000</v>
      </c>
      <c r="J125" s="21" t="s">
        <v>348</v>
      </c>
      <c r="K125" s="21" t="s">
        <v>348</v>
      </c>
      <c r="L125" s="53" t="s">
        <v>368</v>
      </c>
    </row>
    <row r="126" spans="2:12" ht="22.5">
      <c r="B126" s="21">
        <v>86121700</v>
      </c>
      <c r="C126" s="19" t="s">
        <v>127</v>
      </c>
      <c r="D126" s="20">
        <v>42739</v>
      </c>
      <c r="E126" s="21">
        <v>360</v>
      </c>
      <c r="F126" s="24" t="s">
        <v>34</v>
      </c>
      <c r="G126" s="21" t="s">
        <v>350</v>
      </c>
      <c r="H126" s="66">
        <v>13656000</v>
      </c>
      <c r="I126" s="66">
        <v>13656000</v>
      </c>
      <c r="J126" s="21" t="s">
        <v>348</v>
      </c>
      <c r="K126" s="21" t="s">
        <v>348</v>
      </c>
      <c r="L126" s="53" t="s">
        <v>368</v>
      </c>
    </row>
    <row r="127" spans="2:12" ht="22.5">
      <c r="B127" s="43">
        <v>80111600</v>
      </c>
      <c r="C127" s="25" t="s">
        <v>128</v>
      </c>
      <c r="D127" s="29">
        <v>42737</v>
      </c>
      <c r="E127" s="26">
        <v>360</v>
      </c>
      <c r="F127" s="24" t="s">
        <v>34</v>
      </c>
      <c r="G127" s="21" t="s">
        <v>350</v>
      </c>
      <c r="H127" s="66">
        <v>20400000</v>
      </c>
      <c r="I127" s="66">
        <v>20400000</v>
      </c>
      <c r="J127" s="21" t="s">
        <v>348</v>
      </c>
      <c r="K127" s="21" t="s">
        <v>348</v>
      </c>
      <c r="L127" s="68" t="s">
        <v>369</v>
      </c>
    </row>
    <row r="128" spans="2:12" ht="22.5">
      <c r="B128" s="21">
        <v>78102203</v>
      </c>
      <c r="C128" s="19" t="s">
        <v>129</v>
      </c>
      <c r="D128" s="20">
        <v>42737</v>
      </c>
      <c r="E128" s="21">
        <v>330</v>
      </c>
      <c r="F128" s="24" t="s">
        <v>28</v>
      </c>
      <c r="G128" s="21" t="s">
        <v>350</v>
      </c>
      <c r="H128" s="66">
        <v>6000000</v>
      </c>
      <c r="I128" s="66">
        <v>6000000</v>
      </c>
      <c r="J128" s="21" t="s">
        <v>348</v>
      </c>
      <c r="K128" s="21" t="s">
        <v>348</v>
      </c>
      <c r="L128" s="21" t="s">
        <v>370</v>
      </c>
    </row>
    <row r="129" spans="2:12" ht="22.5">
      <c r="B129" s="21">
        <v>78102203</v>
      </c>
      <c r="C129" s="19" t="s">
        <v>129</v>
      </c>
      <c r="D129" s="20">
        <v>42737</v>
      </c>
      <c r="E129" s="21">
        <v>330</v>
      </c>
      <c r="F129" s="24" t="s">
        <v>28</v>
      </c>
      <c r="G129" s="21" t="s">
        <v>350</v>
      </c>
      <c r="H129" s="66">
        <v>4000000</v>
      </c>
      <c r="I129" s="66">
        <v>4000000</v>
      </c>
      <c r="J129" s="21" t="s">
        <v>348</v>
      </c>
      <c r="K129" s="21" t="s">
        <v>348</v>
      </c>
      <c r="L129" s="21" t="s">
        <v>371</v>
      </c>
    </row>
    <row r="130" spans="2:12" ht="56.25">
      <c r="B130" s="21" t="s">
        <v>130</v>
      </c>
      <c r="C130" s="19" t="s">
        <v>131</v>
      </c>
      <c r="D130" s="20">
        <v>42737</v>
      </c>
      <c r="E130" s="21">
        <v>360</v>
      </c>
      <c r="F130" s="24" t="s">
        <v>34</v>
      </c>
      <c r="G130" s="21" t="s">
        <v>351</v>
      </c>
      <c r="H130" s="66">
        <v>72428234</v>
      </c>
      <c r="I130" s="66">
        <v>72428234</v>
      </c>
      <c r="J130" s="21" t="s">
        <v>348</v>
      </c>
      <c r="K130" s="21" t="s">
        <v>348</v>
      </c>
      <c r="L130" s="21" t="s">
        <v>372</v>
      </c>
    </row>
    <row r="131" spans="2:12" ht="45">
      <c r="B131" s="31">
        <v>80111600</v>
      </c>
      <c r="C131" s="77" t="s">
        <v>132</v>
      </c>
      <c r="D131" s="29">
        <v>42751</v>
      </c>
      <c r="E131" s="32">
        <v>345</v>
      </c>
      <c r="F131" s="24" t="s">
        <v>34</v>
      </c>
      <c r="G131" s="21" t="s">
        <v>350</v>
      </c>
      <c r="H131" s="66">
        <v>53900000</v>
      </c>
      <c r="I131" s="66">
        <v>53900000</v>
      </c>
      <c r="J131" s="21" t="s">
        <v>348</v>
      </c>
      <c r="K131" s="21" t="s">
        <v>348</v>
      </c>
      <c r="L131" s="53" t="s">
        <v>373</v>
      </c>
    </row>
    <row r="132" spans="2:12" ht="22.5">
      <c r="B132" s="31">
        <v>80131500</v>
      </c>
      <c r="C132" s="51" t="s">
        <v>133</v>
      </c>
      <c r="D132" s="29" t="s">
        <v>134</v>
      </c>
      <c r="E132" s="26">
        <v>300</v>
      </c>
      <c r="F132" s="24" t="s">
        <v>34</v>
      </c>
      <c r="G132" s="26" t="s">
        <v>350</v>
      </c>
      <c r="H132" s="66">
        <v>60000000</v>
      </c>
      <c r="I132" s="66">
        <v>60000000</v>
      </c>
      <c r="J132" s="21" t="s">
        <v>348</v>
      </c>
      <c r="K132" s="21" t="s">
        <v>348</v>
      </c>
      <c r="L132" s="21" t="s">
        <v>374</v>
      </c>
    </row>
    <row r="133" spans="2:12" ht="22.5">
      <c r="B133" s="21">
        <v>82000000</v>
      </c>
      <c r="C133" s="51" t="s">
        <v>135</v>
      </c>
      <c r="D133" s="29" t="s">
        <v>134</v>
      </c>
      <c r="E133" s="26">
        <v>345</v>
      </c>
      <c r="F133" s="21" t="s">
        <v>28</v>
      </c>
      <c r="G133" s="26" t="s">
        <v>350</v>
      </c>
      <c r="H133" s="66">
        <v>30000000</v>
      </c>
      <c r="I133" s="66">
        <v>30000000</v>
      </c>
      <c r="J133" s="21" t="s">
        <v>348</v>
      </c>
      <c r="K133" s="21" t="s">
        <v>348</v>
      </c>
      <c r="L133" s="21" t="s">
        <v>374</v>
      </c>
    </row>
    <row r="134" spans="2:12" ht="22.5">
      <c r="B134" s="21">
        <v>82101504</v>
      </c>
      <c r="C134" s="51" t="s">
        <v>136</v>
      </c>
      <c r="D134" s="29" t="s">
        <v>134</v>
      </c>
      <c r="E134" s="26">
        <v>345</v>
      </c>
      <c r="F134" s="21" t="s">
        <v>28</v>
      </c>
      <c r="G134" s="26" t="s">
        <v>350</v>
      </c>
      <c r="H134" s="66">
        <v>5000000</v>
      </c>
      <c r="I134" s="66">
        <v>5000000</v>
      </c>
      <c r="J134" s="21" t="s">
        <v>348</v>
      </c>
      <c r="K134" s="21" t="s">
        <v>348</v>
      </c>
      <c r="L134" s="21" t="s">
        <v>374</v>
      </c>
    </row>
    <row r="135" spans="2:12" ht="22.5">
      <c r="B135" s="21">
        <v>82101504</v>
      </c>
      <c r="C135" s="19" t="s">
        <v>137</v>
      </c>
      <c r="D135" s="29" t="s">
        <v>138</v>
      </c>
      <c r="E135" s="26">
        <v>60</v>
      </c>
      <c r="F135" s="21" t="s">
        <v>28</v>
      </c>
      <c r="G135" s="26" t="s">
        <v>350</v>
      </c>
      <c r="H135" s="66">
        <v>5000000</v>
      </c>
      <c r="I135" s="66">
        <v>5000000</v>
      </c>
      <c r="J135" s="21" t="s">
        <v>348</v>
      </c>
      <c r="K135" s="21" t="s">
        <v>348</v>
      </c>
      <c r="L135" s="21" t="s">
        <v>374</v>
      </c>
    </row>
    <row r="136" spans="2:12" ht="22.5">
      <c r="B136" s="21">
        <v>82000000</v>
      </c>
      <c r="C136" s="19" t="s">
        <v>139</v>
      </c>
      <c r="D136" s="29" t="s">
        <v>138</v>
      </c>
      <c r="E136" s="26">
        <v>60</v>
      </c>
      <c r="F136" s="21" t="s">
        <v>28</v>
      </c>
      <c r="G136" s="26" t="s">
        <v>350</v>
      </c>
      <c r="H136" s="66">
        <v>28000000</v>
      </c>
      <c r="I136" s="66">
        <v>28000000</v>
      </c>
      <c r="J136" s="21" t="s">
        <v>348</v>
      </c>
      <c r="K136" s="21" t="s">
        <v>348</v>
      </c>
      <c r="L136" s="21" t="s">
        <v>374</v>
      </c>
    </row>
    <row r="137" spans="2:12" ht="22.5">
      <c r="B137" s="31">
        <v>80111600</v>
      </c>
      <c r="C137" s="19" t="s">
        <v>140</v>
      </c>
      <c r="D137" s="29" t="s">
        <v>141</v>
      </c>
      <c r="E137" s="26">
        <v>330</v>
      </c>
      <c r="F137" s="24" t="s">
        <v>34</v>
      </c>
      <c r="G137" s="26" t="s">
        <v>350</v>
      </c>
      <c r="H137" s="66">
        <v>45100000</v>
      </c>
      <c r="I137" s="66">
        <v>45100000</v>
      </c>
      <c r="J137" s="21" t="s">
        <v>348</v>
      </c>
      <c r="K137" s="21" t="s">
        <v>348</v>
      </c>
      <c r="L137" s="21" t="s">
        <v>374</v>
      </c>
    </row>
    <row r="138" spans="2:12" ht="45">
      <c r="B138" s="31">
        <v>80161500</v>
      </c>
      <c r="C138" s="25" t="s">
        <v>142</v>
      </c>
      <c r="D138" s="29" t="s">
        <v>141</v>
      </c>
      <c r="E138" s="26">
        <v>330</v>
      </c>
      <c r="F138" s="24" t="s">
        <v>34</v>
      </c>
      <c r="G138" s="26" t="s">
        <v>350</v>
      </c>
      <c r="H138" s="66">
        <v>18000000</v>
      </c>
      <c r="I138" s="66">
        <v>18000000</v>
      </c>
      <c r="J138" s="21" t="s">
        <v>348</v>
      </c>
      <c r="K138" s="21" t="s">
        <v>348</v>
      </c>
      <c r="L138" s="53" t="s">
        <v>375</v>
      </c>
    </row>
    <row r="139" spans="2:12" ht="45">
      <c r="B139" s="31">
        <v>80101604</v>
      </c>
      <c r="C139" s="19" t="s">
        <v>143</v>
      </c>
      <c r="D139" s="29" t="s">
        <v>141</v>
      </c>
      <c r="E139" s="26">
        <v>330</v>
      </c>
      <c r="F139" s="24" t="s">
        <v>34</v>
      </c>
      <c r="G139" s="21" t="s">
        <v>350</v>
      </c>
      <c r="H139" s="66">
        <v>53900000</v>
      </c>
      <c r="I139" s="66">
        <v>53900000</v>
      </c>
      <c r="J139" s="21" t="s">
        <v>348</v>
      </c>
      <c r="K139" s="21" t="s">
        <v>348</v>
      </c>
      <c r="L139" s="53" t="s">
        <v>375</v>
      </c>
    </row>
    <row r="140" spans="2:12" ht="45">
      <c r="B140" s="31">
        <v>80120000</v>
      </c>
      <c r="C140" s="25" t="s">
        <v>144</v>
      </c>
      <c r="D140" s="29" t="s">
        <v>141</v>
      </c>
      <c r="E140" s="26">
        <v>345</v>
      </c>
      <c r="F140" s="24" t="s">
        <v>34</v>
      </c>
      <c r="G140" s="21" t="s">
        <v>350</v>
      </c>
      <c r="H140" s="66">
        <v>45100000</v>
      </c>
      <c r="I140" s="66">
        <v>45100000</v>
      </c>
      <c r="J140" s="21" t="s">
        <v>348</v>
      </c>
      <c r="K140" s="21" t="s">
        <v>348</v>
      </c>
      <c r="L140" s="53" t="s">
        <v>376</v>
      </c>
    </row>
    <row r="141" spans="2:12" ht="45">
      <c r="B141" s="31">
        <v>80111601</v>
      </c>
      <c r="C141" s="73" t="s">
        <v>145</v>
      </c>
      <c r="D141" s="29">
        <v>42737</v>
      </c>
      <c r="E141" s="26">
        <v>180</v>
      </c>
      <c r="F141" s="24" t="s">
        <v>34</v>
      </c>
      <c r="G141" s="21" t="s">
        <v>351</v>
      </c>
      <c r="H141" s="66">
        <v>24600000</v>
      </c>
      <c r="I141" s="66">
        <v>24600000</v>
      </c>
      <c r="J141" s="21" t="s">
        <v>348</v>
      </c>
      <c r="K141" s="21" t="s">
        <v>348</v>
      </c>
      <c r="L141" s="53" t="s">
        <v>377</v>
      </c>
    </row>
    <row r="142" spans="2:12" ht="45">
      <c r="B142" s="31">
        <v>80111601</v>
      </c>
      <c r="C142" s="73" t="s">
        <v>146</v>
      </c>
      <c r="D142" s="29">
        <v>42737</v>
      </c>
      <c r="E142" s="26">
        <v>180</v>
      </c>
      <c r="F142" s="24" t="s">
        <v>34</v>
      </c>
      <c r="G142" s="21" t="s">
        <v>351</v>
      </c>
      <c r="H142" s="66">
        <v>18600000</v>
      </c>
      <c r="I142" s="66">
        <v>18600000</v>
      </c>
      <c r="J142" s="21" t="s">
        <v>348</v>
      </c>
      <c r="K142" s="21" t="s">
        <v>348</v>
      </c>
      <c r="L142" s="53" t="s">
        <v>377</v>
      </c>
    </row>
    <row r="143" spans="2:12" ht="45">
      <c r="B143" s="31">
        <v>80111601</v>
      </c>
      <c r="C143" s="73" t="s">
        <v>147</v>
      </c>
      <c r="D143" s="29">
        <v>42750</v>
      </c>
      <c r="E143" s="26">
        <v>180</v>
      </c>
      <c r="F143" s="24" t="s">
        <v>34</v>
      </c>
      <c r="G143" s="21" t="s">
        <v>351</v>
      </c>
      <c r="H143" s="66">
        <v>18600000</v>
      </c>
      <c r="I143" s="66">
        <v>18600000</v>
      </c>
      <c r="J143" s="21" t="s">
        <v>348</v>
      </c>
      <c r="K143" s="21" t="s">
        <v>348</v>
      </c>
      <c r="L143" s="53" t="s">
        <v>377</v>
      </c>
    </row>
    <row r="144" spans="2:12" ht="45">
      <c r="B144" s="26">
        <v>80111601</v>
      </c>
      <c r="C144" s="73" t="s">
        <v>148</v>
      </c>
      <c r="D144" s="29">
        <v>42737</v>
      </c>
      <c r="E144" s="26">
        <v>180</v>
      </c>
      <c r="F144" s="24" t="s">
        <v>34</v>
      </c>
      <c r="G144" s="21" t="s">
        <v>351</v>
      </c>
      <c r="H144" s="66">
        <v>18600000</v>
      </c>
      <c r="I144" s="66">
        <v>18600000</v>
      </c>
      <c r="J144" s="21" t="s">
        <v>348</v>
      </c>
      <c r="K144" s="21" t="s">
        <v>348</v>
      </c>
      <c r="L144" s="53" t="s">
        <v>377</v>
      </c>
    </row>
    <row r="145" spans="2:12" ht="45">
      <c r="B145" s="31">
        <v>80111601</v>
      </c>
      <c r="C145" s="73" t="s">
        <v>149</v>
      </c>
      <c r="D145" s="29">
        <v>42767</v>
      </c>
      <c r="E145" s="26">
        <v>180</v>
      </c>
      <c r="F145" s="24" t="s">
        <v>34</v>
      </c>
      <c r="G145" s="21" t="s">
        <v>351</v>
      </c>
      <c r="H145" s="66">
        <v>18600000</v>
      </c>
      <c r="I145" s="66">
        <v>18600000</v>
      </c>
      <c r="J145" s="21" t="s">
        <v>348</v>
      </c>
      <c r="K145" s="21" t="s">
        <v>348</v>
      </c>
      <c r="L145" s="53" t="s">
        <v>377</v>
      </c>
    </row>
    <row r="146" spans="2:12" ht="45">
      <c r="B146" s="31">
        <v>80111601</v>
      </c>
      <c r="C146" s="73" t="s">
        <v>150</v>
      </c>
      <c r="D146" s="29">
        <v>42767</v>
      </c>
      <c r="E146" s="26">
        <v>180</v>
      </c>
      <c r="F146" s="24" t="s">
        <v>34</v>
      </c>
      <c r="G146" s="21" t="s">
        <v>351</v>
      </c>
      <c r="H146" s="66">
        <v>18600000</v>
      </c>
      <c r="I146" s="66">
        <v>18600000</v>
      </c>
      <c r="J146" s="21" t="s">
        <v>348</v>
      </c>
      <c r="K146" s="21" t="s">
        <v>348</v>
      </c>
      <c r="L146" s="53" t="s">
        <v>377</v>
      </c>
    </row>
    <row r="147" spans="2:12" ht="45">
      <c r="B147" s="31">
        <v>80111600</v>
      </c>
      <c r="C147" s="73" t="s">
        <v>151</v>
      </c>
      <c r="D147" s="29">
        <v>42737</v>
      </c>
      <c r="E147" s="26">
        <v>180</v>
      </c>
      <c r="F147" s="24" t="s">
        <v>34</v>
      </c>
      <c r="G147" s="21" t="s">
        <v>351</v>
      </c>
      <c r="H147" s="66">
        <v>6816000</v>
      </c>
      <c r="I147" s="66">
        <v>6816000</v>
      </c>
      <c r="J147" s="21" t="s">
        <v>348</v>
      </c>
      <c r="K147" s="21" t="s">
        <v>348</v>
      </c>
      <c r="L147" s="53" t="s">
        <v>377</v>
      </c>
    </row>
    <row r="148" spans="2:12" ht="45">
      <c r="B148" s="31">
        <v>80111600</v>
      </c>
      <c r="C148" s="73" t="s">
        <v>151</v>
      </c>
      <c r="D148" s="29">
        <v>42737</v>
      </c>
      <c r="E148" s="26">
        <v>180</v>
      </c>
      <c r="F148" s="24" t="s">
        <v>34</v>
      </c>
      <c r="G148" s="21" t="s">
        <v>351</v>
      </c>
      <c r="H148" s="66">
        <v>6816000</v>
      </c>
      <c r="I148" s="66">
        <v>6816000</v>
      </c>
      <c r="J148" s="21" t="s">
        <v>348</v>
      </c>
      <c r="K148" s="21" t="s">
        <v>348</v>
      </c>
      <c r="L148" s="53" t="s">
        <v>377</v>
      </c>
    </row>
    <row r="149" spans="2:12" ht="45">
      <c r="B149" s="31">
        <v>80111601</v>
      </c>
      <c r="C149" s="73" t="s">
        <v>152</v>
      </c>
      <c r="D149" s="29">
        <v>42745</v>
      </c>
      <c r="E149" s="26">
        <v>180</v>
      </c>
      <c r="F149" s="24" t="s">
        <v>34</v>
      </c>
      <c r="G149" s="21" t="s">
        <v>351</v>
      </c>
      <c r="H149" s="66">
        <v>18600000</v>
      </c>
      <c r="I149" s="66">
        <v>18600000</v>
      </c>
      <c r="J149" s="21" t="s">
        <v>348</v>
      </c>
      <c r="K149" s="21" t="s">
        <v>348</v>
      </c>
      <c r="L149" s="53" t="s">
        <v>377</v>
      </c>
    </row>
    <row r="150" spans="2:12" ht="45">
      <c r="B150" s="31">
        <v>80111601</v>
      </c>
      <c r="C150" s="73" t="s">
        <v>153</v>
      </c>
      <c r="D150" s="29">
        <v>42745</v>
      </c>
      <c r="E150" s="26">
        <v>180</v>
      </c>
      <c r="F150" s="24" t="s">
        <v>34</v>
      </c>
      <c r="G150" s="21" t="s">
        <v>351</v>
      </c>
      <c r="H150" s="66">
        <v>18600000</v>
      </c>
      <c r="I150" s="66">
        <v>18600000</v>
      </c>
      <c r="J150" s="21" t="s">
        <v>348</v>
      </c>
      <c r="K150" s="21" t="s">
        <v>348</v>
      </c>
      <c r="L150" s="53" t="s">
        <v>377</v>
      </c>
    </row>
    <row r="151" spans="2:12" ht="45">
      <c r="B151" s="26">
        <v>80111601</v>
      </c>
      <c r="C151" s="73" t="s">
        <v>154</v>
      </c>
      <c r="D151" s="29">
        <v>42751</v>
      </c>
      <c r="E151" s="26">
        <v>180</v>
      </c>
      <c r="F151" s="24" t="s">
        <v>34</v>
      </c>
      <c r="G151" s="21" t="s">
        <v>351</v>
      </c>
      <c r="H151" s="66">
        <f>1700000*6</f>
        <v>10200000</v>
      </c>
      <c r="I151" s="66">
        <f>1700000*6</f>
        <v>10200000</v>
      </c>
      <c r="J151" s="21" t="s">
        <v>348</v>
      </c>
      <c r="K151" s="21" t="s">
        <v>348</v>
      </c>
      <c r="L151" s="53" t="s">
        <v>377</v>
      </c>
    </row>
    <row r="152" spans="2:12" ht="45">
      <c r="B152" s="21">
        <v>95121906</v>
      </c>
      <c r="C152" s="19" t="s">
        <v>155</v>
      </c>
      <c r="D152" s="20">
        <v>42736</v>
      </c>
      <c r="E152" s="21">
        <v>30</v>
      </c>
      <c r="F152" s="21" t="s">
        <v>28</v>
      </c>
      <c r="G152" s="21" t="s">
        <v>351</v>
      </c>
      <c r="H152" s="66">
        <v>20000000</v>
      </c>
      <c r="I152" s="66">
        <v>20000000</v>
      </c>
      <c r="J152" s="21" t="s">
        <v>348</v>
      </c>
      <c r="K152" s="21" t="s">
        <v>348</v>
      </c>
      <c r="L152" s="53" t="s">
        <v>377</v>
      </c>
    </row>
    <row r="153" spans="2:12" ht="45">
      <c r="B153" s="31">
        <v>80111601</v>
      </c>
      <c r="C153" s="73" t="s">
        <v>400</v>
      </c>
      <c r="D153" s="29">
        <v>42745</v>
      </c>
      <c r="E153" s="26">
        <v>180</v>
      </c>
      <c r="F153" s="24" t="s">
        <v>34</v>
      </c>
      <c r="G153" s="85" t="s">
        <v>378</v>
      </c>
      <c r="H153" s="66">
        <v>24600000</v>
      </c>
      <c r="I153" s="66">
        <v>24600000</v>
      </c>
      <c r="J153" s="21" t="s">
        <v>348</v>
      </c>
      <c r="K153" s="21" t="s">
        <v>348</v>
      </c>
      <c r="L153" s="53" t="s">
        <v>377</v>
      </c>
    </row>
    <row r="154" spans="2:12" ht="45">
      <c r="B154" s="31">
        <v>80111601</v>
      </c>
      <c r="C154" s="73" t="s">
        <v>401</v>
      </c>
      <c r="D154" s="29">
        <v>42745</v>
      </c>
      <c r="E154" s="26">
        <v>180</v>
      </c>
      <c r="F154" s="24" t="s">
        <v>34</v>
      </c>
      <c r="G154" s="85" t="s">
        <v>378</v>
      </c>
      <c r="H154" s="66">
        <f>2100000*6</f>
        <v>12600000</v>
      </c>
      <c r="I154" s="66">
        <f>2100000*6</f>
        <v>12600000</v>
      </c>
      <c r="J154" s="21" t="s">
        <v>348</v>
      </c>
      <c r="K154" s="21" t="s">
        <v>348</v>
      </c>
      <c r="L154" s="53" t="s">
        <v>377</v>
      </c>
    </row>
    <row r="155" spans="2:12" ht="45">
      <c r="B155" s="26">
        <v>80161501</v>
      </c>
      <c r="C155" s="73" t="s">
        <v>156</v>
      </c>
      <c r="D155" s="29">
        <v>42745</v>
      </c>
      <c r="E155" s="26">
        <v>180</v>
      </c>
      <c r="F155" s="44" t="s">
        <v>157</v>
      </c>
      <c r="G155" s="85" t="s">
        <v>378</v>
      </c>
      <c r="H155" s="66">
        <v>400000000</v>
      </c>
      <c r="I155" s="66">
        <v>400000000</v>
      </c>
      <c r="J155" s="21" t="s">
        <v>348</v>
      </c>
      <c r="K155" s="21" t="s">
        <v>348</v>
      </c>
      <c r="L155" s="53" t="s">
        <v>377</v>
      </c>
    </row>
    <row r="156" spans="2:12" ht="45">
      <c r="B156" s="31">
        <v>80111601</v>
      </c>
      <c r="C156" s="73" t="s">
        <v>402</v>
      </c>
      <c r="D156" s="29">
        <v>42745</v>
      </c>
      <c r="E156" s="26">
        <v>30</v>
      </c>
      <c r="F156" s="21" t="s">
        <v>28</v>
      </c>
      <c r="G156" s="85" t="s">
        <v>378</v>
      </c>
      <c r="H156" s="66">
        <v>60000000</v>
      </c>
      <c r="I156" s="66">
        <v>60000000</v>
      </c>
      <c r="J156" s="21" t="s">
        <v>348</v>
      </c>
      <c r="K156" s="21" t="s">
        <v>348</v>
      </c>
      <c r="L156" s="53" t="s">
        <v>377</v>
      </c>
    </row>
    <row r="157" spans="2:12" ht="45">
      <c r="B157" s="31">
        <v>80111601</v>
      </c>
      <c r="C157" s="73" t="s">
        <v>158</v>
      </c>
      <c r="D157" s="29">
        <v>42767</v>
      </c>
      <c r="E157" s="26">
        <v>150</v>
      </c>
      <c r="F157" s="24" t="s">
        <v>34</v>
      </c>
      <c r="G157" s="21" t="s">
        <v>353</v>
      </c>
      <c r="H157" s="66">
        <f>4100000*5</f>
        <v>20500000</v>
      </c>
      <c r="I157" s="66">
        <f>4100000*5</f>
        <v>20500000</v>
      </c>
      <c r="J157" s="21" t="s">
        <v>348</v>
      </c>
      <c r="K157" s="21" t="s">
        <v>348</v>
      </c>
      <c r="L157" s="53" t="s">
        <v>377</v>
      </c>
    </row>
    <row r="158" spans="2:12" ht="45">
      <c r="B158" s="26">
        <v>80111601</v>
      </c>
      <c r="C158" s="73" t="s">
        <v>159</v>
      </c>
      <c r="D158" s="29">
        <v>42751</v>
      </c>
      <c r="E158" s="26">
        <v>180</v>
      </c>
      <c r="F158" s="24" t="s">
        <v>34</v>
      </c>
      <c r="G158" s="21" t="s">
        <v>353</v>
      </c>
      <c r="H158" s="66">
        <v>18600000</v>
      </c>
      <c r="I158" s="66">
        <v>18600000</v>
      </c>
      <c r="J158" s="21" t="s">
        <v>348</v>
      </c>
      <c r="K158" s="21" t="s">
        <v>348</v>
      </c>
      <c r="L158" s="53" t="s">
        <v>377</v>
      </c>
    </row>
    <row r="159" spans="2:12" ht="56.25">
      <c r="B159" s="26" t="s">
        <v>160</v>
      </c>
      <c r="C159" s="73" t="s">
        <v>161</v>
      </c>
      <c r="D159" s="29">
        <v>42781</v>
      </c>
      <c r="E159" s="21">
        <v>300</v>
      </c>
      <c r="F159" s="24" t="s">
        <v>34</v>
      </c>
      <c r="G159" s="21" t="s">
        <v>353</v>
      </c>
      <c r="H159" s="66">
        <v>81400000</v>
      </c>
      <c r="I159" s="66">
        <v>81400000</v>
      </c>
      <c r="J159" s="21" t="s">
        <v>348</v>
      </c>
      <c r="K159" s="21" t="s">
        <v>348</v>
      </c>
      <c r="L159" s="53" t="s">
        <v>377</v>
      </c>
    </row>
    <row r="160" spans="2:12" ht="45">
      <c r="B160" s="26">
        <v>90121502</v>
      </c>
      <c r="C160" s="78" t="s">
        <v>162</v>
      </c>
      <c r="D160" s="29">
        <v>42767</v>
      </c>
      <c r="E160" s="21">
        <v>180</v>
      </c>
      <c r="F160" s="21" t="s">
        <v>28</v>
      </c>
      <c r="G160" s="21" t="s">
        <v>353</v>
      </c>
      <c r="H160" s="66">
        <v>4500000</v>
      </c>
      <c r="I160" s="66">
        <v>4500000</v>
      </c>
      <c r="J160" s="21" t="s">
        <v>348</v>
      </c>
      <c r="K160" s="21" t="s">
        <v>348</v>
      </c>
      <c r="L160" s="53" t="s">
        <v>377</v>
      </c>
    </row>
    <row r="161" spans="2:12" ht="45">
      <c r="B161" s="26">
        <v>78111800</v>
      </c>
      <c r="C161" s="78" t="s">
        <v>163</v>
      </c>
      <c r="D161" s="29">
        <v>42767</v>
      </c>
      <c r="E161" s="21">
        <v>180</v>
      </c>
      <c r="F161" s="21" t="s">
        <v>28</v>
      </c>
      <c r="G161" s="21" t="s">
        <v>353</v>
      </c>
      <c r="H161" s="66">
        <v>22000000</v>
      </c>
      <c r="I161" s="66">
        <v>22000000</v>
      </c>
      <c r="J161" s="21" t="s">
        <v>348</v>
      </c>
      <c r="K161" s="21" t="s">
        <v>348</v>
      </c>
      <c r="L161" s="53" t="s">
        <v>377</v>
      </c>
    </row>
    <row r="162" spans="2:12" ht="45">
      <c r="B162" s="26">
        <v>90111600</v>
      </c>
      <c r="C162" s="78" t="s">
        <v>164</v>
      </c>
      <c r="D162" s="29">
        <v>42767</v>
      </c>
      <c r="E162" s="21">
        <v>180</v>
      </c>
      <c r="F162" s="21" t="s">
        <v>28</v>
      </c>
      <c r="G162" s="21" t="s">
        <v>353</v>
      </c>
      <c r="H162" s="66">
        <v>77000000</v>
      </c>
      <c r="I162" s="66">
        <v>77000000</v>
      </c>
      <c r="J162" s="21" t="s">
        <v>348</v>
      </c>
      <c r="K162" s="21" t="s">
        <v>348</v>
      </c>
      <c r="L162" s="53" t="s">
        <v>377</v>
      </c>
    </row>
    <row r="163" spans="2:12" ht="22.5">
      <c r="B163" s="26">
        <v>10122100</v>
      </c>
      <c r="C163" s="78" t="s">
        <v>165</v>
      </c>
      <c r="D163" s="29">
        <v>42737</v>
      </c>
      <c r="E163" s="21">
        <v>360</v>
      </c>
      <c r="F163" s="21" t="s">
        <v>28</v>
      </c>
      <c r="G163" s="21" t="s">
        <v>353</v>
      </c>
      <c r="H163" s="66">
        <v>195000000</v>
      </c>
      <c r="I163" s="66">
        <v>195000000</v>
      </c>
      <c r="J163" s="21" t="s">
        <v>348</v>
      </c>
      <c r="K163" s="21" t="s">
        <v>348</v>
      </c>
      <c r="L163" s="53" t="s">
        <v>379</v>
      </c>
    </row>
    <row r="164" spans="2:12" ht="22.5">
      <c r="B164" s="26">
        <v>51101500</v>
      </c>
      <c r="C164" s="78" t="s">
        <v>166</v>
      </c>
      <c r="D164" s="29">
        <v>42768</v>
      </c>
      <c r="E164" s="21">
        <v>30</v>
      </c>
      <c r="F164" s="21" t="s">
        <v>28</v>
      </c>
      <c r="G164" s="21" t="s">
        <v>353</v>
      </c>
      <c r="H164" s="66">
        <v>15200000</v>
      </c>
      <c r="I164" s="66">
        <v>15200000</v>
      </c>
      <c r="J164" s="21" t="s">
        <v>348</v>
      </c>
      <c r="K164" s="21" t="s">
        <v>348</v>
      </c>
      <c r="L164" s="53" t="s">
        <v>379</v>
      </c>
    </row>
    <row r="165" spans="2:12" ht="22.5">
      <c r="B165" s="26">
        <v>77101505</v>
      </c>
      <c r="C165" s="79" t="s">
        <v>167</v>
      </c>
      <c r="D165" s="29">
        <v>42826</v>
      </c>
      <c r="E165" s="21">
        <v>30</v>
      </c>
      <c r="F165" s="21" t="s">
        <v>28</v>
      </c>
      <c r="G165" s="21" t="s">
        <v>353</v>
      </c>
      <c r="H165" s="66">
        <v>2000000</v>
      </c>
      <c r="I165" s="66">
        <v>2000000</v>
      </c>
      <c r="J165" s="21" t="s">
        <v>348</v>
      </c>
      <c r="K165" s="21" t="s">
        <v>348</v>
      </c>
      <c r="L165" s="53" t="s">
        <v>379</v>
      </c>
    </row>
    <row r="166" spans="2:12" ht="22.5">
      <c r="B166" s="21">
        <v>80111600</v>
      </c>
      <c r="C166" s="79" t="s">
        <v>168</v>
      </c>
      <c r="D166" s="20">
        <v>42767</v>
      </c>
      <c r="E166" s="21">
        <v>120</v>
      </c>
      <c r="F166" s="21" t="s">
        <v>28</v>
      </c>
      <c r="G166" s="21" t="s">
        <v>353</v>
      </c>
      <c r="H166" s="66">
        <v>11702000</v>
      </c>
      <c r="I166" s="66">
        <v>11702000</v>
      </c>
      <c r="J166" s="21" t="s">
        <v>348</v>
      </c>
      <c r="K166" s="21" t="s">
        <v>348</v>
      </c>
      <c r="L166" s="53" t="s">
        <v>379</v>
      </c>
    </row>
    <row r="167" spans="2:12" ht="22.5">
      <c r="B167" s="26">
        <v>10100000</v>
      </c>
      <c r="C167" s="79" t="s">
        <v>169</v>
      </c>
      <c r="D167" s="20">
        <v>42767</v>
      </c>
      <c r="E167" s="21">
        <v>30</v>
      </c>
      <c r="F167" s="21" t="s">
        <v>28</v>
      </c>
      <c r="G167" s="21" t="s">
        <v>353</v>
      </c>
      <c r="H167" s="66">
        <f>3600000+1498000</f>
        <v>5098000</v>
      </c>
      <c r="I167" s="66">
        <f>3600000+1498000</f>
        <v>5098000</v>
      </c>
      <c r="J167" s="21" t="s">
        <v>348</v>
      </c>
      <c r="K167" s="21" t="s">
        <v>348</v>
      </c>
      <c r="L167" s="53" t="s">
        <v>379</v>
      </c>
    </row>
    <row r="168" spans="2:12" ht="22.5">
      <c r="B168" s="26">
        <v>73152101</v>
      </c>
      <c r="C168" s="79" t="s">
        <v>170</v>
      </c>
      <c r="D168" s="20">
        <v>42768</v>
      </c>
      <c r="E168" s="21">
        <v>30</v>
      </c>
      <c r="F168" s="21" t="s">
        <v>28</v>
      </c>
      <c r="G168" s="21" t="s">
        <v>353</v>
      </c>
      <c r="H168" s="66">
        <v>4000000</v>
      </c>
      <c r="I168" s="66">
        <v>4000000</v>
      </c>
      <c r="J168" s="21" t="s">
        <v>348</v>
      </c>
      <c r="K168" s="21" t="s">
        <v>348</v>
      </c>
      <c r="L168" s="53" t="s">
        <v>379</v>
      </c>
    </row>
    <row r="169" spans="2:12" ht="33.75">
      <c r="B169" s="21">
        <v>80111600</v>
      </c>
      <c r="C169" s="19" t="s">
        <v>171</v>
      </c>
      <c r="D169" s="29">
        <v>42737</v>
      </c>
      <c r="E169" s="18">
        <v>60</v>
      </c>
      <c r="F169" s="24" t="s">
        <v>34</v>
      </c>
      <c r="G169" s="18" t="s">
        <v>351</v>
      </c>
      <c r="H169" s="66">
        <v>8200000</v>
      </c>
      <c r="I169" s="66">
        <v>8200000</v>
      </c>
      <c r="J169" s="21" t="s">
        <v>348</v>
      </c>
      <c r="K169" s="21" t="s">
        <v>348</v>
      </c>
      <c r="L169" s="21" t="s">
        <v>380</v>
      </c>
    </row>
    <row r="170" spans="2:12" ht="33.75">
      <c r="B170" s="21">
        <v>80111600</v>
      </c>
      <c r="C170" s="19" t="s">
        <v>171</v>
      </c>
      <c r="D170" s="29">
        <v>42737</v>
      </c>
      <c r="E170" s="21">
        <v>120</v>
      </c>
      <c r="F170" s="24" t="s">
        <v>34</v>
      </c>
      <c r="G170" s="18" t="s">
        <v>351</v>
      </c>
      <c r="H170" s="66">
        <v>9800000</v>
      </c>
      <c r="I170" s="66">
        <v>9800000</v>
      </c>
      <c r="J170" s="21" t="s">
        <v>348</v>
      </c>
      <c r="K170" s="21" t="s">
        <v>348</v>
      </c>
      <c r="L170" s="21" t="s">
        <v>380</v>
      </c>
    </row>
    <row r="171" spans="2:12" ht="33.75">
      <c r="B171" s="21">
        <v>80111600</v>
      </c>
      <c r="C171" s="19" t="s">
        <v>172</v>
      </c>
      <c r="D171" s="29">
        <v>42737</v>
      </c>
      <c r="E171" s="21">
        <v>30</v>
      </c>
      <c r="F171" s="24" t="s">
        <v>34</v>
      </c>
      <c r="G171" s="18" t="s">
        <v>351</v>
      </c>
      <c r="H171" s="66">
        <v>4200000</v>
      </c>
      <c r="I171" s="66">
        <v>4200000</v>
      </c>
      <c r="J171" s="21" t="s">
        <v>348</v>
      </c>
      <c r="K171" s="21" t="s">
        <v>348</v>
      </c>
      <c r="L171" s="21" t="s">
        <v>380</v>
      </c>
    </row>
    <row r="172" spans="2:12" ht="22.5">
      <c r="B172" s="21">
        <v>44121600</v>
      </c>
      <c r="C172" s="19" t="s">
        <v>173</v>
      </c>
      <c r="D172" s="29">
        <v>42737</v>
      </c>
      <c r="E172" s="18">
        <v>30</v>
      </c>
      <c r="F172" s="21" t="s">
        <v>28</v>
      </c>
      <c r="G172" s="18" t="s">
        <v>351</v>
      </c>
      <c r="H172" s="66">
        <v>3000000</v>
      </c>
      <c r="I172" s="66">
        <v>3000000</v>
      </c>
      <c r="J172" s="21" t="s">
        <v>348</v>
      </c>
      <c r="K172" s="21" t="s">
        <v>348</v>
      </c>
      <c r="L172" s="21" t="s">
        <v>380</v>
      </c>
    </row>
    <row r="173" spans="2:12" ht="22.5">
      <c r="B173" s="45">
        <v>78111800</v>
      </c>
      <c r="C173" s="19" t="s">
        <v>174</v>
      </c>
      <c r="D173" s="29">
        <v>42737</v>
      </c>
      <c r="E173" s="21">
        <v>120</v>
      </c>
      <c r="F173" s="21" t="s">
        <v>28</v>
      </c>
      <c r="G173" s="18" t="s">
        <v>351</v>
      </c>
      <c r="H173" s="66">
        <v>22200000</v>
      </c>
      <c r="I173" s="66">
        <v>22200000</v>
      </c>
      <c r="J173" s="21" t="s">
        <v>348</v>
      </c>
      <c r="K173" s="21" t="s">
        <v>348</v>
      </c>
      <c r="L173" s="21" t="s">
        <v>380</v>
      </c>
    </row>
    <row r="174" spans="2:12" ht="22.5">
      <c r="B174" s="26">
        <v>80111601</v>
      </c>
      <c r="C174" s="19" t="s">
        <v>175</v>
      </c>
      <c r="D174" s="29">
        <v>42737</v>
      </c>
      <c r="E174" s="21">
        <v>120</v>
      </c>
      <c r="F174" s="24" t="s">
        <v>34</v>
      </c>
      <c r="G174" s="18" t="s">
        <v>351</v>
      </c>
      <c r="H174" s="66">
        <v>139444045</v>
      </c>
      <c r="I174" s="66">
        <v>139444045</v>
      </c>
      <c r="J174" s="21" t="s">
        <v>348</v>
      </c>
      <c r="K174" s="21" t="s">
        <v>348</v>
      </c>
      <c r="L174" s="21" t="s">
        <v>380</v>
      </c>
    </row>
    <row r="175" spans="2:12" ht="22.5">
      <c r="B175" s="26">
        <v>80111601</v>
      </c>
      <c r="C175" s="19" t="s">
        <v>176</v>
      </c>
      <c r="D175" s="29">
        <v>42737</v>
      </c>
      <c r="E175" s="21">
        <v>120</v>
      </c>
      <c r="F175" s="24" t="s">
        <v>34</v>
      </c>
      <c r="G175" s="18" t="s">
        <v>351</v>
      </c>
      <c r="H175" s="66">
        <v>90000000</v>
      </c>
      <c r="I175" s="66">
        <v>90000000</v>
      </c>
      <c r="J175" s="21" t="s">
        <v>348</v>
      </c>
      <c r="K175" s="21" t="s">
        <v>348</v>
      </c>
      <c r="L175" s="21" t="s">
        <v>380</v>
      </c>
    </row>
    <row r="176" spans="2:12" ht="22.5">
      <c r="B176" s="26">
        <v>80111601</v>
      </c>
      <c r="C176" s="19" t="s">
        <v>177</v>
      </c>
      <c r="D176" s="29">
        <v>42737</v>
      </c>
      <c r="E176" s="21">
        <v>120</v>
      </c>
      <c r="F176" s="24" t="s">
        <v>34</v>
      </c>
      <c r="G176" s="18" t="s">
        <v>351</v>
      </c>
      <c r="H176" s="66">
        <v>5038750</v>
      </c>
      <c r="I176" s="66">
        <v>5038750</v>
      </c>
      <c r="J176" s="21" t="s">
        <v>348</v>
      </c>
      <c r="K176" s="21" t="s">
        <v>348</v>
      </c>
      <c r="L176" s="21" t="s">
        <v>380</v>
      </c>
    </row>
    <row r="177" spans="2:12" ht="22.5">
      <c r="B177" s="26">
        <v>80111601</v>
      </c>
      <c r="C177" s="19" t="s">
        <v>178</v>
      </c>
      <c r="D177" s="29">
        <v>42737</v>
      </c>
      <c r="E177" s="21">
        <v>120</v>
      </c>
      <c r="F177" s="24" t="s">
        <v>34</v>
      </c>
      <c r="G177" s="18" t="s">
        <v>351</v>
      </c>
      <c r="H177" s="66">
        <f>+'[1]EJEC. DEL MES'!$G$39+'[1]EJEC. DEL MES'!$H$42</f>
        <v>75845000</v>
      </c>
      <c r="I177" s="66">
        <f>+'[1]EJEC. DEL MES'!$G$39+'[1]EJEC. DEL MES'!$H$42</f>
        <v>75845000</v>
      </c>
      <c r="J177" s="21" t="s">
        <v>348</v>
      </c>
      <c r="K177" s="21" t="s">
        <v>348</v>
      </c>
      <c r="L177" s="21" t="s">
        <v>380</v>
      </c>
    </row>
    <row r="178" spans="2:12" ht="22.5">
      <c r="B178" s="26">
        <v>80111601</v>
      </c>
      <c r="C178" s="19" t="s">
        <v>179</v>
      </c>
      <c r="D178" s="29">
        <v>42737</v>
      </c>
      <c r="E178" s="21">
        <v>90</v>
      </c>
      <c r="F178" s="24" t="s">
        <v>34</v>
      </c>
      <c r="G178" s="18" t="s">
        <v>351</v>
      </c>
      <c r="H178" s="66">
        <v>6000000</v>
      </c>
      <c r="I178" s="66">
        <v>6000000</v>
      </c>
      <c r="J178" s="21" t="s">
        <v>348</v>
      </c>
      <c r="K178" s="21" t="s">
        <v>348</v>
      </c>
      <c r="L178" s="21" t="s">
        <v>380</v>
      </c>
    </row>
    <row r="179" spans="2:12" ht="22.5">
      <c r="B179" s="31">
        <v>80111601</v>
      </c>
      <c r="C179" s="19" t="s">
        <v>180</v>
      </c>
      <c r="D179" s="29">
        <v>42760</v>
      </c>
      <c r="E179" s="26">
        <v>120</v>
      </c>
      <c r="F179" s="24" t="s">
        <v>34</v>
      </c>
      <c r="G179" s="26" t="s">
        <v>360</v>
      </c>
      <c r="H179" s="66">
        <v>250000000</v>
      </c>
      <c r="I179" s="66">
        <v>250000000</v>
      </c>
      <c r="J179" s="21" t="s">
        <v>348</v>
      </c>
      <c r="K179" s="21" t="s">
        <v>348</v>
      </c>
      <c r="L179" s="53" t="s">
        <v>381</v>
      </c>
    </row>
    <row r="180" spans="2:12" ht="22.5">
      <c r="B180" s="31">
        <v>82111904</v>
      </c>
      <c r="C180" s="19" t="s">
        <v>181</v>
      </c>
      <c r="D180" s="29">
        <v>42760</v>
      </c>
      <c r="E180" s="21">
        <v>210</v>
      </c>
      <c r="F180" s="21" t="s">
        <v>28</v>
      </c>
      <c r="G180" s="26" t="s">
        <v>360</v>
      </c>
      <c r="H180" s="66">
        <v>10000000</v>
      </c>
      <c r="I180" s="66">
        <v>10000000</v>
      </c>
      <c r="J180" s="21" t="s">
        <v>348</v>
      </c>
      <c r="K180" s="21" t="s">
        <v>348</v>
      </c>
      <c r="L180" s="53" t="s">
        <v>381</v>
      </c>
    </row>
    <row r="181" spans="2:12" ht="22.5">
      <c r="B181" s="31">
        <v>80111601</v>
      </c>
      <c r="C181" s="19" t="s">
        <v>182</v>
      </c>
      <c r="D181" s="29">
        <v>42760</v>
      </c>
      <c r="E181" s="21">
        <v>300</v>
      </c>
      <c r="F181" s="24" t="s">
        <v>34</v>
      </c>
      <c r="G181" s="26" t="s">
        <v>360</v>
      </c>
      <c r="H181" s="66">
        <v>27000000</v>
      </c>
      <c r="I181" s="66">
        <v>27000000</v>
      </c>
      <c r="J181" s="21" t="s">
        <v>348</v>
      </c>
      <c r="K181" s="21" t="s">
        <v>348</v>
      </c>
      <c r="L181" s="53" t="s">
        <v>381</v>
      </c>
    </row>
    <row r="182" spans="2:12" ht="22.5">
      <c r="B182" s="31">
        <v>82111904</v>
      </c>
      <c r="C182" s="19" t="s">
        <v>183</v>
      </c>
      <c r="D182" s="20">
        <v>42782</v>
      </c>
      <c r="E182" s="21">
        <v>150</v>
      </c>
      <c r="F182" s="21" t="s">
        <v>28</v>
      </c>
      <c r="G182" s="26" t="s">
        <v>360</v>
      </c>
      <c r="H182" s="66">
        <v>25058250</v>
      </c>
      <c r="I182" s="66">
        <v>25058250</v>
      </c>
      <c r="J182" s="21" t="s">
        <v>348</v>
      </c>
      <c r="K182" s="21" t="s">
        <v>348</v>
      </c>
      <c r="L182" s="53" t="s">
        <v>381</v>
      </c>
    </row>
    <row r="183" spans="2:12" ht="22.5">
      <c r="B183" s="46">
        <v>55111600</v>
      </c>
      <c r="C183" s="79" t="s">
        <v>184</v>
      </c>
      <c r="D183" s="47">
        <v>42795</v>
      </c>
      <c r="E183" s="27">
        <v>365</v>
      </c>
      <c r="F183" s="24" t="s">
        <v>34</v>
      </c>
      <c r="G183" s="26" t="s">
        <v>351</v>
      </c>
      <c r="H183" s="66">
        <v>2540000</v>
      </c>
      <c r="I183" s="66">
        <v>2540000</v>
      </c>
      <c r="J183" s="21" t="s">
        <v>348</v>
      </c>
      <c r="K183" s="21" t="s">
        <v>348</v>
      </c>
      <c r="L183" s="21" t="s">
        <v>396</v>
      </c>
    </row>
    <row r="184" spans="2:12" ht="22.5">
      <c r="B184" s="46">
        <v>55111600</v>
      </c>
      <c r="C184" s="80" t="s">
        <v>185</v>
      </c>
      <c r="D184" s="47">
        <v>42917</v>
      </c>
      <c r="E184" s="27">
        <v>365</v>
      </c>
      <c r="F184" s="24" t="s">
        <v>34</v>
      </c>
      <c r="G184" s="26" t="s">
        <v>351</v>
      </c>
      <c r="H184" s="66">
        <v>46359400</v>
      </c>
      <c r="I184" s="66">
        <v>46359400</v>
      </c>
      <c r="J184" s="21" t="s">
        <v>348</v>
      </c>
      <c r="K184" s="21" t="s">
        <v>348</v>
      </c>
      <c r="L184" s="21" t="s">
        <v>396</v>
      </c>
    </row>
    <row r="185" spans="2:12" ht="22.5">
      <c r="B185" s="48">
        <v>80141706</v>
      </c>
      <c r="C185" s="79" t="s">
        <v>186</v>
      </c>
      <c r="D185" s="47">
        <v>42795</v>
      </c>
      <c r="E185" s="27">
        <v>365</v>
      </c>
      <c r="F185" s="24" t="s">
        <v>34</v>
      </c>
      <c r="G185" s="26" t="s">
        <v>351</v>
      </c>
      <c r="H185" s="66">
        <v>29826615</v>
      </c>
      <c r="I185" s="66">
        <v>29826615</v>
      </c>
      <c r="J185" s="21" t="s">
        <v>348</v>
      </c>
      <c r="K185" s="21" t="s">
        <v>348</v>
      </c>
      <c r="L185" s="21" t="s">
        <v>396</v>
      </c>
    </row>
    <row r="186" spans="2:12" ht="33.75">
      <c r="B186" s="48">
        <v>80141706</v>
      </c>
      <c r="C186" s="49" t="s">
        <v>187</v>
      </c>
      <c r="D186" s="47">
        <v>42845</v>
      </c>
      <c r="E186" s="27">
        <v>365</v>
      </c>
      <c r="F186" s="24" t="s">
        <v>34</v>
      </c>
      <c r="G186" s="26" t="s">
        <v>351</v>
      </c>
      <c r="H186" s="66">
        <v>16000000</v>
      </c>
      <c r="I186" s="66">
        <v>16000000</v>
      </c>
      <c r="J186" s="21" t="s">
        <v>348</v>
      </c>
      <c r="K186" s="21" t="s">
        <v>348</v>
      </c>
      <c r="L186" s="21" t="s">
        <v>396</v>
      </c>
    </row>
    <row r="187" spans="2:12" ht="33.75">
      <c r="B187" s="48">
        <v>80141706</v>
      </c>
      <c r="C187" s="49" t="s">
        <v>188</v>
      </c>
      <c r="D187" s="47">
        <v>42926</v>
      </c>
      <c r="E187" s="27">
        <v>365</v>
      </c>
      <c r="F187" s="24" t="s">
        <v>34</v>
      </c>
      <c r="G187" s="26" t="s">
        <v>351</v>
      </c>
      <c r="H187" s="66">
        <v>5850000</v>
      </c>
      <c r="I187" s="66">
        <v>5850000</v>
      </c>
      <c r="J187" s="21" t="s">
        <v>348</v>
      </c>
      <c r="K187" s="21" t="s">
        <v>348</v>
      </c>
      <c r="L187" s="21" t="s">
        <v>396</v>
      </c>
    </row>
    <row r="188" spans="2:12" ht="22.5">
      <c r="B188" s="48">
        <v>80141607</v>
      </c>
      <c r="C188" s="49" t="s">
        <v>189</v>
      </c>
      <c r="D188" s="47">
        <v>42845</v>
      </c>
      <c r="E188" s="18">
        <v>120</v>
      </c>
      <c r="F188" s="24" t="s">
        <v>28</v>
      </c>
      <c r="G188" s="26" t="s">
        <v>351</v>
      </c>
      <c r="H188" s="66">
        <v>7000000</v>
      </c>
      <c r="I188" s="66">
        <v>7000000</v>
      </c>
      <c r="J188" s="21" t="s">
        <v>348</v>
      </c>
      <c r="K188" s="21" t="s">
        <v>348</v>
      </c>
      <c r="L188" s="18" t="s">
        <v>382</v>
      </c>
    </row>
    <row r="189" spans="2:12" ht="22.5">
      <c r="B189" s="46">
        <v>82101502</v>
      </c>
      <c r="C189" s="49" t="s">
        <v>190</v>
      </c>
      <c r="D189" s="47">
        <v>42845</v>
      </c>
      <c r="E189" s="18">
        <v>120</v>
      </c>
      <c r="F189" s="24" t="s">
        <v>28</v>
      </c>
      <c r="G189" s="26" t="s">
        <v>351</v>
      </c>
      <c r="H189" s="66">
        <v>1000000</v>
      </c>
      <c r="I189" s="66">
        <v>1000000</v>
      </c>
      <c r="J189" s="21" t="s">
        <v>348</v>
      </c>
      <c r="K189" s="21" t="s">
        <v>348</v>
      </c>
      <c r="L189" s="21" t="s">
        <v>396</v>
      </c>
    </row>
    <row r="190" spans="2:12" ht="56.25">
      <c r="B190" s="18">
        <v>86000000</v>
      </c>
      <c r="C190" s="81" t="s">
        <v>191</v>
      </c>
      <c r="D190" s="47">
        <v>42767</v>
      </c>
      <c r="E190" s="18">
        <v>330</v>
      </c>
      <c r="F190" s="24" t="s">
        <v>34</v>
      </c>
      <c r="G190" s="26" t="s">
        <v>351</v>
      </c>
      <c r="H190" s="66">
        <v>41000000</v>
      </c>
      <c r="I190" s="66">
        <v>41000000</v>
      </c>
      <c r="J190" s="21" t="s">
        <v>348</v>
      </c>
      <c r="K190" s="21" t="s">
        <v>348</v>
      </c>
      <c r="L190" s="21" t="s">
        <v>396</v>
      </c>
    </row>
    <row r="191" spans="2:12" ht="67.5">
      <c r="B191" s="50">
        <v>80111600</v>
      </c>
      <c r="C191" s="51" t="s">
        <v>192</v>
      </c>
      <c r="D191" s="52">
        <v>42767</v>
      </c>
      <c r="E191" s="27">
        <v>120</v>
      </c>
      <c r="F191" s="24" t="s">
        <v>34</v>
      </c>
      <c r="G191" s="26" t="s">
        <v>351</v>
      </c>
      <c r="H191" s="66">
        <v>6800000</v>
      </c>
      <c r="I191" s="66">
        <v>6800000</v>
      </c>
      <c r="J191" s="21" t="s">
        <v>348</v>
      </c>
      <c r="K191" s="21" t="s">
        <v>348</v>
      </c>
      <c r="L191" s="18" t="s">
        <v>383</v>
      </c>
    </row>
    <row r="192" spans="2:12" ht="56.25">
      <c r="B192" s="50">
        <v>80111600</v>
      </c>
      <c r="C192" s="51" t="s">
        <v>193</v>
      </c>
      <c r="D192" s="52">
        <v>42767</v>
      </c>
      <c r="E192" s="27">
        <v>120</v>
      </c>
      <c r="F192" s="24" t="s">
        <v>34</v>
      </c>
      <c r="G192" s="26" t="s">
        <v>351</v>
      </c>
      <c r="H192" s="66">
        <v>16400000</v>
      </c>
      <c r="I192" s="66">
        <v>16400000</v>
      </c>
      <c r="J192" s="21" t="s">
        <v>348</v>
      </c>
      <c r="K192" s="21" t="s">
        <v>348</v>
      </c>
      <c r="L192" s="18" t="s">
        <v>383</v>
      </c>
    </row>
    <row r="193" spans="2:12" ht="56.25">
      <c r="B193" s="50">
        <v>80111600</v>
      </c>
      <c r="C193" s="51" t="s">
        <v>194</v>
      </c>
      <c r="D193" s="52">
        <v>42767</v>
      </c>
      <c r="E193" s="27">
        <v>120</v>
      </c>
      <c r="F193" s="24" t="s">
        <v>34</v>
      </c>
      <c r="G193" s="26" t="s">
        <v>351</v>
      </c>
      <c r="H193" s="66">
        <v>16400000</v>
      </c>
      <c r="I193" s="66">
        <v>16400000</v>
      </c>
      <c r="J193" s="21" t="s">
        <v>348</v>
      </c>
      <c r="K193" s="21" t="s">
        <v>348</v>
      </c>
      <c r="L193" s="18" t="s">
        <v>383</v>
      </c>
    </row>
    <row r="194" spans="2:12" ht="45">
      <c r="B194" s="50">
        <v>80111600</v>
      </c>
      <c r="C194" s="51" t="s">
        <v>195</v>
      </c>
      <c r="D194" s="52">
        <v>42767</v>
      </c>
      <c r="E194" s="27">
        <v>120</v>
      </c>
      <c r="F194" s="24" t="s">
        <v>34</v>
      </c>
      <c r="G194" s="26" t="s">
        <v>351</v>
      </c>
      <c r="H194" s="66">
        <v>16400000</v>
      </c>
      <c r="I194" s="66">
        <v>16400000</v>
      </c>
      <c r="J194" s="21" t="s">
        <v>348</v>
      </c>
      <c r="K194" s="21" t="s">
        <v>348</v>
      </c>
      <c r="L194" s="18" t="s">
        <v>383</v>
      </c>
    </row>
    <row r="195" spans="2:12" ht="33.75">
      <c r="B195" s="50">
        <v>82101500</v>
      </c>
      <c r="C195" s="51" t="s">
        <v>196</v>
      </c>
      <c r="D195" s="52">
        <v>42795</v>
      </c>
      <c r="E195" s="18">
        <v>120</v>
      </c>
      <c r="F195" s="24" t="s">
        <v>28</v>
      </c>
      <c r="G195" s="26" t="s">
        <v>351</v>
      </c>
      <c r="H195" s="66">
        <v>30000000</v>
      </c>
      <c r="I195" s="66">
        <v>30000000</v>
      </c>
      <c r="J195" s="21" t="s">
        <v>348</v>
      </c>
      <c r="K195" s="21" t="s">
        <v>348</v>
      </c>
      <c r="L195" s="18" t="s">
        <v>383</v>
      </c>
    </row>
    <row r="196" spans="2:12" ht="33.75">
      <c r="B196" s="18">
        <v>90000000</v>
      </c>
      <c r="C196" s="51" t="s">
        <v>197</v>
      </c>
      <c r="D196" s="47">
        <v>42795</v>
      </c>
      <c r="E196" s="18">
        <v>120</v>
      </c>
      <c r="F196" s="24" t="s">
        <v>28</v>
      </c>
      <c r="G196" s="26" t="s">
        <v>351</v>
      </c>
      <c r="H196" s="66">
        <v>17484544</v>
      </c>
      <c r="I196" s="66">
        <v>17484544</v>
      </c>
      <c r="J196" s="21" t="s">
        <v>348</v>
      </c>
      <c r="K196" s="21" t="s">
        <v>348</v>
      </c>
      <c r="L196" s="18" t="s">
        <v>383</v>
      </c>
    </row>
    <row r="197" spans="2:12" ht="22.5">
      <c r="B197" s="18">
        <v>80111600</v>
      </c>
      <c r="C197" s="51" t="s">
        <v>198</v>
      </c>
      <c r="D197" s="52">
        <v>42737</v>
      </c>
      <c r="E197" s="27">
        <v>345</v>
      </c>
      <c r="F197" s="24" t="s">
        <v>34</v>
      </c>
      <c r="G197" s="27" t="s">
        <v>350</v>
      </c>
      <c r="H197" s="66">
        <v>47150000</v>
      </c>
      <c r="I197" s="66">
        <v>47150000</v>
      </c>
      <c r="J197" s="21" t="s">
        <v>348</v>
      </c>
      <c r="K197" s="21" t="s">
        <v>348</v>
      </c>
      <c r="L197" s="18" t="s">
        <v>384</v>
      </c>
    </row>
    <row r="198" spans="2:12" ht="33.75">
      <c r="B198" s="18">
        <v>14111815</v>
      </c>
      <c r="C198" s="51" t="s">
        <v>199</v>
      </c>
      <c r="D198" s="47">
        <v>42737</v>
      </c>
      <c r="E198" s="18">
        <v>330</v>
      </c>
      <c r="F198" s="24" t="s">
        <v>28</v>
      </c>
      <c r="G198" s="18" t="s">
        <v>350</v>
      </c>
      <c r="H198" s="66">
        <v>34000000</v>
      </c>
      <c r="I198" s="66">
        <v>34000000</v>
      </c>
      <c r="J198" s="21" t="s">
        <v>348</v>
      </c>
      <c r="K198" s="21" t="s">
        <v>348</v>
      </c>
      <c r="L198" s="18" t="s">
        <v>384</v>
      </c>
    </row>
    <row r="199" spans="2:12" ht="22.5">
      <c r="B199" s="18">
        <v>14111525</v>
      </c>
      <c r="C199" s="51" t="s">
        <v>200</v>
      </c>
      <c r="D199" s="47">
        <v>42772</v>
      </c>
      <c r="E199" s="18">
        <v>30</v>
      </c>
      <c r="F199" s="24" t="s">
        <v>28</v>
      </c>
      <c r="G199" s="18" t="s">
        <v>350</v>
      </c>
      <c r="H199" s="66">
        <v>5000000</v>
      </c>
      <c r="I199" s="66">
        <v>5000000</v>
      </c>
      <c r="J199" s="21" t="s">
        <v>348</v>
      </c>
      <c r="K199" s="21" t="s">
        <v>348</v>
      </c>
      <c r="L199" s="18" t="s">
        <v>384</v>
      </c>
    </row>
    <row r="200" spans="2:12" ht="45">
      <c r="B200" s="53">
        <v>41121800</v>
      </c>
      <c r="C200" s="25" t="s">
        <v>201</v>
      </c>
      <c r="D200" s="54">
        <v>42767</v>
      </c>
      <c r="E200" s="53">
        <v>30</v>
      </c>
      <c r="F200" s="24" t="s">
        <v>28</v>
      </c>
      <c r="G200" s="53" t="s">
        <v>350</v>
      </c>
      <c r="H200" s="66">
        <v>1500000</v>
      </c>
      <c r="I200" s="66">
        <v>1500000</v>
      </c>
      <c r="J200" s="21" t="s">
        <v>348</v>
      </c>
      <c r="K200" s="21" t="s">
        <v>348</v>
      </c>
      <c r="L200" s="53" t="s">
        <v>385</v>
      </c>
    </row>
    <row r="201" spans="2:12" ht="22.5">
      <c r="B201" s="55">
        <v>86141705</v>
      </c>
      <c r="C201" s="82" t="s">
        <v>202</v>
      </c>
      <c r="D201" s="56">
        <v>42750</v>
      </c>
      <c r="E201" s="21">
        <v>240</v>
      </c>
      <c r="F201" s="24" t="s">
        <v>34</v>
      </c>
      <c r="G201" s="21" t="s">
        <v>350</v>
      </c>
      <c r="H201" s="66">
        <v>16500000</v>
      </c>
      <c r="I201" s="66">
        <v>16500000</v>
      </c>
      <c r="J201" s="21" t="s">
        <v>348</v>
      </c>
      <c r="K201" s="21" t="s">
        <v>348</v>
      </c>
      <c r="L201" s="21" t="s">
        <v>386</v>
      </c>
    </row>
    <row r="202" spans="2:12" ht="22.5">
      <c r="B202" s="55">
        <v>39121311</v>
      </c>
      <c r="C202" s="25" t="s">
        <v>203</v>
      </c>
      <c r="D202" s="57">
        <v>42824</v>
      </c>
      <c r="E202" s="53">
        <v>240</v>
      </c>
      <c r="F202" s="24" t="s">
        <v>28</v>
      </c>
      <c r="G202" s="53" t="s">
        <v>350</v>
      </c>
      <c r="H202" s="66">
        <v>1500000</v>
      </c>
      <c r="I202" s="66">
        <v>1500000</v>
      </c>
      <c r="J202" s="21" t="s">
        <v>348</v>
      </c>
      <c r="K202" s="21" t="s">
        <v>348</v>
      </c>
      <c r="L202" s="53" t="s">
        <v>399</v>
      </c>
    </row>
    <row r="203" spans="2:12" ht="22.5">
      <c r="B203" s="18">
        <v>80111600</v>
      </c>
      <c r="C203" s="51" t="s">
        <v>204</v>
      </c>
      <c r="D203" s="52">
        <v>42767</v>
      </c>
      <c r="E203" s="18">
        <v>350</v>
      </c>
      <c r="F203" s="24" t="s">
        <v>34</v>
      </c>
      <c r="G203" s="27" t="s">
        <v>350</v>
      </c>
      <c r="H203" s="66">
        <v>45100000</v>
      </c>
      <c r="I203" s="66">
        <v>45100000</v>
      </c>
      <c r="J203" s="21" t="s">
        <v>348</v>
      </c>
      <c r="K203" s="21" t="s">
        <v>348</v>
      </c>
      <c r="L203" s="18" t="s">
        <v>387</v>
      </c>
    </row>
    <row r="204" spans="2:12" ht="22.5">
      <c r="B204" s="18">
        <v>80111600</v>
      </c>
      <c r="C204" s="51" t="s">
        <v>205</v>
      </c>
      <c r="D204" s="52">
        <v>42767</v>
      </c>
      <c r="E204" s="18">
        <v>350</v>
      </c>
      <c r="F204" s="24" t="s">
        <v>34</v>
      </c>
      <c r="G204" s="27" t="s">
        <v>350</v>
      </c>
      <c r="H204" s="66">
        <v>45100000</v>
      </c>
      <c r="I204" s="66">
        <v>45100000</v>
      </c>
      <c r="J204" s="21" t="s">
        <v>348</v>
      </c>
      <c r="K204" s="21" t="s">
        <v>348</v>
      </c>
      <c r="L204" s="18" t="s">
        <v>388</v>
      </c>
    </row>
    <row r="205" spans="2:12" ht="22.5">
      <c r="B205" s="18">
        <v>80111600</v>
      </c>
      <c r="C205" s="51" t="s">
        <v>206</v>
      </c>
      <c r="D205" s="52">
        <v>42767</v>
      </c>
      <c r="E205" s="18">
        <v>350</v>
      </c>
      <c r="F205" s="24" t="s">
        <v>34</v>
      </c>
      <c r="G205" s="27" t="s">
        <v>350</v>
      </c>
      <c r="H205" s="66">
        <v>45100000</v>
      </c>
      <c r="I205" s="66">
        <v>45100000</v>
      </c>
      <c r="J205" s="21" t="s">
        <v>348</v>
      </c>
      <c r="K205" s="21" t="s">
        <v>348</v>
      </c>
      <c r="L205" s="18" t="s">
        <v>387</v>
      </c>
    </row>
    <row r="206" spans="2:12" ht="22.5">
      <c r="B206" s="18">
        <v>80111600</v>
      </c>
      <c r="C206" s="51" t="s">
        <v>207</v>
      </c>
      <c r="D206" s="52">
        <v>42767</v>
      </c>
      <c r="E206" s="18">
        <v>350</v>
      </c>
      <c r="F206" s="24" t="s">
        <v>34</v>
      </c>
      <c r="G206" s="27" t="s">
        <v>350</v>
      </c>
      <c r="H206" s="66">
        <v>45100000</v>
      </c>
      <c r="I206" s="66">
        <v>45100000</v>
      </c>
      <c r="J206" s="21" t="s">
        <v>348</v>
      </c>
      <c r="K206" s="21" t="s">
        <v>348</v>
      </c>
      <c r="L206" s="18" t="s">
        <v>387</v>
      </c>
    </row>
    <row r="207" spans="2:12" ht="22.5">
      <c r="B207" s="53">
        <v>41100000</v>
      </c>
      <c r="C207" s="58" t="s">
        <v>208</v>
      </c>
      <c r="D207" s="54">
        <v>42767</v>
      </c>
      <c r="E207" s="26">
        <v>30</v>
      </c>
      <c r="F207" s="24" t="s">
        <v>28</v>
      </c>
      <c r="G207" s="26" t="s">
        <v>351</v>
      </c>
      <c r="H207" s="66">
        <v>40000000</v>
      </c>
      <c r="I207" s="66">
        <v>40000000</v>
      </c>
      <c r="J207" s="21" t="s">
        <v>348</v>
      </c>
      <c r="K207" s="21" t="s">
        <v>348</v>
      </c>
      <c r="L207" s="53" t="s">
        <v>389</v>
      </c>
    </row>
    <row r="208" spans="2:12" ht="22.5">
      <c r="B208" s="53">
        <v>41100000</v>
      </c>
      <c r="C208" s="28" t="s">
        <v>209</v>
      </c>
      <c r="D208" s="54">
        <v>42767</v>
      </c>
      <c r="E208" s="26">
        <v>30</v>
      </c>
      <c r="F208" s="24" t="s">
        <v>28</v>
      </c>
      <c r="G208" s="26" t="s">
        <v>351</v>
      </c>
      <c r="H208" s="66">
        <v>571328640</v>
      </c>
      <c r="I208" s="66">
        <v>571328640</v>
      </c>
      <c r="J208" s="21" t="s">
        <v>348</v>
      </c>
      <c r="K208" s="21" t="s">
        <v>348</v>
      </c>
      <c r="L208" s="53" t="s">
        <v>389</v>
      </c>
    </row>
    <row r="209" spans="2:12" ht="45">
      <c r="B209" s="18">
        <v>41100000</v>
      </c>
      <c r="C209" s="51" t="s">
        <v>210</v>
      </c>
      <c r="D209" s="52">
        <v>42767</v>
      </c>
      <c r="E209" s="27">
        <v>30</v>
      </c>
      <c r="F209" s="24" t="s">
        <v>28</v>
      </c>
      <c r="G209" s="26" t="s">
        <v>351</v>
      </c>
      <c r="H209" s="66">
        <v>800000000</v>
      </c>
      <c r="I209" s="66">
        <v>800000000</v>
      </c>
      <c r="J209" s="21" t="s">
        <v>348</v>
      </c>
      <c r="K209" s="21" t="s">
        <v>348</v>
      </c>
      <c r="L209" s="18" t="s">
        <v>390</v>
      </c>
    </row>
    <row r="210" spans="2:12" ht="45">
      <c r="B210" s="53">
        <v>80000000</v>
      </c>
      <c r="C210" s="25" t="s">
        <v>211</v>
      </c>
      <c r="D210" s="54">
        <v>42760</v>
      </c>
      <c r="E210" s="53">
        <v>330</v>
      </c>
      <c r="F210" s="24" t="s">
        <v>34</v>
      </c>
      <c r="G210" s="26" t="s">
        <v>351</v>
      </c>
      <c r="H210" s="66">
        <v>47580500</v>
      </c>
      <c r="I210" s="66">
        <v>47580500</v>
      </c>
      <c r="J210" s="21" t="s">
        <v>348</v>
      </c>
      <c r="K210" s="21" t="s">
        <v>348</v>
      </c>
      <c r="L210" s="53" t="s">
        <v>391</v>
      </c>
    </row>
    <row r="211" spans="2:12" ht="33.75">
      <c r="B211" s="53">
        <v>80000000</v>
      </c>
      <c r="C211" s="25" t="s">
        <v>212</v>
      </c>
      <c r="D211" s="54">
        <v>42760</v>
      </c>
      <c r="E211" s="53">
        <v>330</v>
      </c>
      <c r="F211" s="24" t="s">
        <v>34</v>
      </c>
      <c r="G211" s="26" t="s">
        <v>351</v>
      </c>
      <c r="H211" s="66">
        <v>47580500</v>
      </c>
      <c r="I211" s="66">
        <v>47580500</v>
      </c>
      <c r="J211" s="21" t="s">
        <v>348</v>
      </c>
      <c r="K211" s="21" t="s">
        <v>348</v>
      </c>
      <c r="L211" s="53" t="s">
        <v>391</v>
      </c>
    </row>
    <row r="212" spans="2:12" ht="45">
      <c r="B212" s="53">
        <v>80000000</v>
      </c>
      <c r="C212" s="25" t="s">
        <v>213</v>
      </c>
      <c r="D212" s="54">
        <v>42760</v>
      </c>
      <c r="E212" s="53">
        <v>330</v>
      </c>
      <c r="F212" s="24" t="s">
        <v>34</v>
      </c>
      <c r="G212" s="26" t="s">
        <v>351</v>
      </c>
      <c r="H212" s="66">
        <v>47580500</v>
      </c>
      <c r="I212" s="66">
        <v>47580500</v>
      </c>
      <c r="J212" s="21" t="s">
        <v>348</v>
      </c>
      <c r="K212" s="21" t="s">
        <v>348</v>
      </c>
      <c r="L212" s="53" t="s">
        <v>391</v>
      </c>
    </row>
    <row r="213" spans="2:12" ht="33.75">
      <c r="B213" s="53">
        <v>80000000</v>
      </c>
      <c r="C213" s="25" t="s">
        <v>214</v>
      </c>
      <c r="D213" s="54">
        <v>42760</v>
      </c>
      <c r="E213" s="53">
        <v>330</v>
      </c>
      <c r="F213" s="24" t="s">
        <v>34</v>
      </c>
      <c r="G213" s="26" t="s">
        <v>351</v>
      </c>
      <c r="H213" s="66">
        <v>47580500</v>
      </c>
      <c r="I213" s="66">
        <v>47580500</v>
      </c>
      <c r="J213" s="21" t="s">
        <v>348</v>
      </c>
      <c r="K213" s="21" t="s">
        <v>348</v>
      </c>
      <c r="L213" s="53" t="s">
        <v>391</v>
      </c>
    </row>
    <row r="214" spans="2:12" ht="33.75">
      <c r="B214" s="53">
        <v>80000000</v>
      </c>
      <c r="C214" s="25" t="s">
        <v>215</v>
      </c>
      <c r="D214" s="54">
        <v>42760</v>
      </c>
      <c r="E214" s="53">
        <v>330</v>
      </c>
      <c r="F214" s="24" t="s">
        <v>34</v>
      </c>
      <c r="G214" s="26" t="s">
        <v>351</v>
      </c>
      <c r="H214" s="66">
        <f>45100000*1.055</f>
        <v>47580500</v>
      </c>
      <c r="I214" s="66">
        <f>45100000*1.055</f>
        <v>47580500</v>
      </c>
      <c r="J214" s="21" t="s">
        <v>348</v>
      </c>
      <c r="K214" s="21" t="s">
        <v>348</v>
      </c>
      <c r="L214" s="53" t="s">
        <v>391</v>
      </c>
    </row>
    <row r="215" spans="2:12" ht="33.75">
      <c r="B215" s="53">
        <v>80000000</v>
      </c>
      <c r="C215" s="25" t="s">
        <v>216</v>
      </c>
      <c r="D215" s="54">
        <v>42760</v>
      </c>
      <c r="E215" s="53">
        <v>330</v>
      </c>
      <c r="F215" s="24" t="s">
        <v>34</v>
      </c>
      <c r="G215" s="26" t="s">
        <v>351</v>
      </c>
      <c r="H215" s="66">
        <f>23790250</f>
        <v>23790250</v>
      </c>
      <c r="I215" s="66">
        <f>23790250</f>
        <v>23790250</v>
      </c>
      <c r="J215" s="21" t="s">
        <v>348</v>
      </c>
      <c r="K215" s="21" t="s">
        <v>348</v>
      </c>
      <c r="L215" s="53" t="s">
        <v>391</v>
      </c>
    </row>
    <row r="216" spans="2:12" ht="33.75">
      <c r="B216" s="53">
        <v>80000000</v>
      </c>
      <c r="C216" s="25" t="s">
        <v>217</v>
      </c>
      <c r="D216" s="54">
        <v>42760</v>
      </c>
      <c r="E216" s="53">
        <v>240</v>
      </c>
      <c r="F216" s="24" t="s">
        <v>34</v>
      </c>
      <c r="G216" s="26" t="s">
        <v>351</v>
      </c>
      <c r="H216" s="66">
        <v>14000000</v>
      </c>
      <c r="I216" s="66">
        <v>14000000</v>
      </c>
      <c r="J216" s="21" t="s">
        <v>348</v>
      </c>
      <c r="K216" s="21" t="s">
        <v>348</v>
      </c>
      <c r="L216" s="53" t="s">
        <v>391</v>
      </c>
    </row>
    <row r="217" spans="2:12" ht="33.75">
      <c r="B217" s="53">
        <v>80000000</v>
      </c>
      <c r="C217" s="25" t="s">
        <v>218</v>
      </c>
      <c r="D217" s="54">
        <v>42760</v>
      </c>
      <c r="E217" s="53">
        <v>330</v>
      </c>
      <c r="F217" s="24" t="s">
        <v>34</v>
      </c>
      <c r="G217" s="26" t="s">
        <v>351</v>
      </c>
      <c r="H217" s="66">
        <v>23790250</v>
      </c>
      <c r="I217" s="66">
        <v>23790250</v>
      </c>
      <c r="J217" s="21" t="s">
        <v>348</v>
      </c>
      <c r="K217" s="21" t="s">
        <v>348</v>
      </c>
      <c r="L217" s="53" t="s">
        <v>391</v>
      </c>
    </row>
    <row r="218" spans="2:12" ht="45">
      <c r="B218" s="53">
        <v>90000000</v>
      </c>
      <c r="C218" s="25" t="s">
        <v>219</v>
      </c>
      <c r="D218" s="54">
        <v>42795</v>
      </c>
      <c r="E218" s="53">
        <v>240</v>
      </c>
      <c r="F218" s="24" t="s">
        <v>28</v>
      </c>
      <c r="G218" s="26" t="s">
        <v>351</v>
      </c>
      <c r="H218" s="66">
        <v>100000000</v>
      </c>
      <c r="I218" s="66">
        <v>100000000</v>
      </c>
      <c r="J218" s="21" t="s">
        <v>348</v>
      </c>
      <c r="K218" s="21" t="s">
        <v>348</v>
      </c>
      <c r="L218" s="53" t="s">
        <v>391</v>
      </c>
    </row>
    <row r="219" spans="2:12" ht="33.75">
      <c r="B219" s="53">
        <v>81000000</v>
      </c>
      <c r="C219" s="25" t="s">
        <v>220</v>
      </c>
      <c r="D219" s="54">
        <v>42793</v>
      </c>
      <c r="E219" s="53">
        <v>300</v>
      </c>
      <c r="F219" s="24" t="s">
        <v>34</v>
      </c>
      <c r="G219" s="26" t="s">
        <v>351</v>
      </c>
      <c r="H219" s="66">
        <v>10000000</v>
      </c>
      <c r="I219" s="66">
        <v>10000000</v>
      </c>
      <c r="J219" s="21" t="s">
        <v>348</v>
      </c>
      <c r="K219" s="21" t="s">
        <v>348</v>
      </c>
      <c r="L219" s="53" t="s">
        <v>391</v>
      </c>
    </row>
    <row r="220" spans="2:12" ht="22.5">
      <c r="B220" s="53">
        <v>82121506</v>
      </c>
      <c r="C220" s="25" t="s">
        <v>221</v>
      </c>
      <c r="D220" s="54">
        <v>42795</v>
      </c>
      <c r="E220" s="53">
        <v>240</v>
      </c>
      <c r="F220" s="24" t="s">
        <v>28</v>
      </c>
      <c r="G220" s="26" t="s">
        <v>351</v>
      </c>
      <c r="H220" s="66">
        <v>40000000</v>
      </c>
      <c r="I220" s="66">
        <v>40000000</v>
      </c>
      <c r="J220" s="21" t="s">
        <v>348</v>
      </c>
      <c r="K220" s="21" t="s">
        <v>348</v>
      </c>
      <c r="L220" s="53" t="s">
        <v>392</v>
      </c>
    </row>
    <row r="221" spans="2:12" ht="33.75">
      <c r="B221" s="53">
        <v>81000000</v>
      </c>
      <c r="C221" s="59" t="s">
        <v>222</v>
      </c>
      <c r="D221" s="54">
        <v>42760</v>
      </c>
      <c r="E221" s="26">
        <v>330</v>
      </c>
      <c r="F221" s="24" t="s">
        <v>34</v>
      </c>
      <c r="G221" s="26" t="s">
        <v>351</v>
      </c>
      <c r="H221" s="66">
        <v>5760000</v>
      </c>
      <c r="I221" s="66">
        <v>5760000</v>
      </c>
      <c r="J221" s="21" t="s">
        <v>348</v>
      </c>
      <c r="K221" s="21" t="s">
        <v>348</v>
      </c>
      <c r="L221" s="53" t="s">
        <v>391</v>
      </c>
    </row>
    <row r="222" spans="2:12" ht="33.75">
      <c r="B222" s="53">
        <v>41000000</v>
      </c>
      <c r="C222" s="59" t="s">
        <v>223</v>
      </c>
      <c r="D222" s="54">
        <v>42760</v>
      </c>
      <c r="E222" s="26">
        <v>90</v>
      </c>
      <c r="F222" s="24" t="s">
        <v>28</v>
      </c>
      <c r="G222" s="26" t="s">
        <v>351</v>
      </c>
      <c r="H222" s="66">
        <v>4500000</v>
      </c>
      <c r="I222" s="66">
        <v>4500000</v>
      </c>
      <c r="J222" s="21" t="s">
        <v>348</v>
      </c>
      <c r="K222" s="21" t="s">
        <v>348</v>
      </c>
      <c r="L222" s="53" t="s">
        <v>391</v>
      </c>
    </row>
    <row r="223" spans="2:12" ht="33.75">
      <c r="B223" s="53">
        <v>78000000</v>
      </c>
      <c r="C223" s="59" t="s">
        <v>224</v>
      </c>
      <c r="D223" s="54">
        <v>42949</v>
      </c>
      <c r="E223" s="26">
        <v>30</v>
      </c>
      <c r="F223" s="24" t="s">
        <v>34</v>
      </c>
      <c r="G223" s="26" t="s">
        <v>351</v>
      </c>
      <c r="H223" s="66">
        <v>2000000</v>
      </c>
      <c r="I223" s="66">
        <v>2000000</v>
      </c>
      <c r="J223" s="21" t="s">
        <v>348</v>
      </c>
      <c r="K223" s="21" t="s">
        <v>348</v>
      </c>
      <c r="L223" s="53" t="s">
        <v>391</v>
      </c>
    </row>
    <row r="224" spans="2:12" ht="33.75">
      <c r="B224" s="53">
        <v>11000000</v>
      </c>
      <c r="C224" s="59" t="s">
        <v>225</v>
      </c>
      <c r="D224" s="54">
        <v>42760</v>
      </c>
      <c r="E224" s="26">
        <v>90</v>
      </c>
      <c r="F224" s="24" t="s">
        <v>28</v>
      </c>
      <c r="G224" s="26" t="s">
        <v>351</v>
      </c>
      <c r="H224" s="66">
        <v>3160000</v>
      </c>
      <c r="I224" s="66">
        <v>3160000</v>
      </c>
      <c r="J224" s="21" t="s">
        <v>348</v>
      </c>
      <c r="K224" s="21" t="s">
        <v>348</v>
      </c>
      <c r="L224" s="53" t="s">
        <v>391</v>
      </c>
    </row>
    <row r="225" spans="2:12" ht="33.75">
      <c r="B225" s="53">
        <v>43000000</v>
      </c>
      <c r="C225" s="59" t="s">
        <v>226</v>
      </c>
      <c r="D225" s="54">
        <v>42760</v>
      </c>
      <c r="E225" s="26">
        <v>60</v>
      </c>
      <c r="F225" s="24" t="s">
        <v>28</v>
      </c>
      <c r="G225" s="26" t="s">
        <v>351</v>
      </c>
      <c r="H225" s="66">
        <v>4200000</v>
      </c>
      <c r="I225" s="66">
        <v>4200000</v>
      </c>
      <c r="J225" s="21" t="s">
        <v>348</v>
      </c>
      <c r="K225" s="21" t="s">
        <v>348</v>
      </c>
      <c r="L225" s="53" t="s">
        <v>391</v>
      </c>
    </row>
    <row r="226" spans="2:12" ht="33.75">
      <c r="B226" s="53">
        <v>81000000</v>
      </c>
      <c r="C226" s="59" t="s">
        <v>227</v>
      </c>
      <c r="D226" s="54">
        <v>42760</v>
      </c>
      <c r="E226" s="26">
        <v>30</v>
      </c>
      <c r="F226" s="24" t="s">
        <v>34</v>
      </c>
      <c r="G226" s="26" t="s">
        <v>351</v>
      </c>
      <c r="H226" s="66">
        <v>10000000</v>
      </c>
      <c r="I226" s="66">
        <v>10000000</v>
      </c>
      <c r="J226" s="21" t="s">
        <v>348</v>
      </c>
      <c r="K226" s="21" t="s">
        <v>348</v>
      </c>
      <c r="L226" s="53" t="s">
        <v>391</v>
      </c>
    </row>
    <row r="227" spans="2:12" ht="33.75">
      <c r="B227" s="53">
        <v>41000000</v>
      </c>
      <c r="C227" s="59" t="s">
        <v>228</v>
      </c>
      <c r="D227" s="54">
        <v>42760</v>
      </c>
      <c r="E227" s="26">
        <v>60</v>
      </c>
      <c r="F227" s="24" t="s">
        <v>28</v>
      </c>
      <c r="G227" s="26" t="s">
        <v>351</v>
      </c>
      <c r="H227" s="66">
        <v>24000000</v>
      </c>
      <c r="I227" s="66">
        <v>24000000</v>
      </c>
      <c r="J227" s="21" t="s">
        <v>348</v>
      </c>
      <c r="K227" s="21" t="s">
        <v>348</v>
      </c>
      <c r="L227" s="53" t="s">
        <v>391</v>
      </c>
    </row>
    <row r="228" spans="2:12" ht="33.75">
      <c r="B228" s="53">
        <v>12000000</v>
      </c>
      <c r="C228" s="59" t="s">
        <v>229</v>
      </c>
      <c r="D228" s="54">
        <v>42760</v>
      </c>
      <c r="E228" s="26">
        <v>90</v>
      </c>
      <c r="F228" s="24" t="s">
        <v>28</v>
      </c>
      <c r="G228" s="26" t="s">
        <v>351</v>
      </c>
      <c r="H228" s="66">
        <v>2000000</v>
      </c>
      <c r="I228" s="66">
        <v>2000000</v>
      </c>
      <c r="J228" s="21" t="s">
        <v>348</v>
      </c>
      <c r="K228" s="21" t="s">
        <v>348</v>
      </c>
      <c r="L228" s="53" t="s">
        <v>391</v>
      </c>
    </row>
    <row r="229" spans="2:12" ht="33.75">
      <c r="B229" s="53">
        <v>12000000</v>
      </c>
      <c r="C229" s="59" t="s">
        <v>230</v>
      </c>
      <c r="D229" s="54">
        <v>42760</v>
      </c>
      <c r="E229" s="26">
        <v>60</v>
      </c>
      <c r="F229" s="24" t="s">
        <v>34</v>
      </c>
      <c r="G229" s="26" t="s">
        <v>351</v>
      </c>
      <c r="H229" s="66">
        <v>4000000</v>
      </c>
      <c r="I229" s="66">
        <v>4000000</v>
      </c>
      <c r="J229" s="21" t="s">
        <v>348</v>
      </c>
      <c r="K229" s="21" t="s">
        <v>348</v>
      </c>
      <c r="L229" s="53" t="s">
        <v>391</v>
      </c>
    </row>
    <row r="230" spans="2:12" ht="33.75">
      <c r="B230" s="53">
        <v>81000000</v>
      </c>
      <c r="C230" s="59" t="s">
        <v>231</v>
      </c>
      <c r="D230" s="54">
        <v>42760</v>
      </c>
      <c r="E230" s="26">
        <v>300</v>
      </c>
      <c r="F230" s="24" t="s">
        <v>34</v>
      </c>
      <c r="G230" s="26" t="s">
        <v>351</v>
      </c>
      <c r="H230" s="66">
        <v>20000000</v>
      </c>
      <c r="I230" s="66">
        <v>20000000</v>
      </c>
      <c r="J230" s="21" t="s">
        <v>348</v>
      </c>
      <c r="K230" s="21" t="s">
        <v>348</v>
      </c>
      <c r="L230" s="53" t="s">
        <v>391</v>
      </c>
    </row>
    <row r="231" spans="2:12" ht="33.75">
      <c r="B231" s="18">
        <v>14000000</v>
      </c>
      <c r="C231" s="60" t="s">
        <v>232</v>
      </c>
      <c r="D231" s="52">
        <v>42760</v>
      </c>
      <c r="E231" s="27">
        <v>60</v>
      </c>
      <c r="F231" s="24" t="s">
        <v>28</v>
      </c>
      <c r="G231" s="26" t="s">
        <v>351</v>
      </c>
      <c r="H231" s="66">
        <v>3000000</v>
      </c>
      <c r="I231" s="66">
        <v>3000000</v>
      </c>
      <c r="J231" s="21" t="s">
        <v>348</v>
      </c>
      <c r="K231" s="21" t="s">
        <v>348</v>
      </c>
      <c r="L231" s="18" t="s">
        <v>391</v>
      </c>
    </row>
    <row r="232" spans="2:12" ht="33.75">
      <c r="B232" s="18">
        <v>14000000</v>
      </c>
      <c r="C232" s="60" t="s">
        <v>233</v>
      </c>
      <c r="D232" s="52">
        <v>42760</v>
      </c>
      <c r="E232" s="27">
        <v>60</v>
      </c>
      <c r="F232" s="61" t="s">
        <v>34</v>
      </c>
      <c r="G232" s="26" t="s">
        <v>351</v>
      </c>
      <c r="H232" s="66">
        <v>2000000</v>
      </c>
      <c r="I232" s="66">
        <v>2000000</v>
      </c>
      <c r="J232" s="21" t="s">
        <v>348</v>
      </c>
      <c r="K232" s="21" t="s">
        <v>348</v>
      </c>
      <c r="L232" s="18" t="s">
        <v>391</v>
      </c>
    </row>
    <row r="233" spans="2:12" ht="33.75">
      <c r="B233" s="18">
        <v>90000000</v>
      </c>
      <c r="C233" s="60" t="s">
        <v>234</v>
      </c>
      <c r="D233" s="52">
        <v>42760</v>
      </c>
      <c r="E233" s="27">
        <v>60</v>
      </c>
      <c r="F233" s="61" t="s">
        <v>34</v>
      </c>
      <c r="G233" s="26" t="s">
        <v>351</v>
      </c>
      <c r="H233" s="66">
        <v>8000000</v>
      </c>
      <c r="I233" s="66">
        <v>8000000</v>
      </c>
      <c r="J233" s="21" t="s">
        <v>348</v>
      </c>
      <c r="K233" s="21" t="s">
        <v>348</v>
      </c>
      <c r="L233" s="18" t="s">
        <v>391</v>
      </c>
    </row>
    <row r="234" spans="2:12" ht="33.75">
      <c r="B234" s="53">
        <v>78000000</v>
      </c>
      <c r="C234" s="59" t="s">
        <v>235</v>
      </c>
      <c r="D234" s="54">
        <v>42911</v>
      </c>
      <c r="E234" s="26">
        <v>30</v>
      </c>
      <c r="F234" s="24" t="s">
        <v>34</v>
      </c>
      <c r="G234" s="26" t="s">
        <v>351</v>
      </c>
      <c r="H234" s="66">
        <v>3500000</v>
      </c>
      <c r="I234" s="66">
        <v>3500000</v>
      </c>
      <c r="J234" s="21" t="s">
        <v>348</v>
      </c>
      <c r="K234" s="21" t="s">
        <v>348</v>
      </c>
      <c r="L234" s="53" t="s">
        <v>391</v>
      </c>
    </row>
    <row r="235" spans="2:12" ht="33.75">
      <c r="B235" s="53">
        <v>78000000</v>
      </c>
      <c r="C235" s="59" t="s">
        <v>236</v>
      </c>
      <c r="D235" s="54">
        <v>43033</v>
      </c>
      <c r="E235" s="26">
        <v>30</v>
      </c>
      <c r="F235" s="24" t="s">
        <v>34</v>
      </c>
      <c r="G235" s="26" t="s">
        <v>351</v>
      </c>
      <c r="H235" s="66">
        <v>3500000</v>
      </c>
      <c r="I235" s="66">
        <v>3500000</v>
      </c>
      <c r="J235" s="21" t="s">
        <v>348</v>
      </c>
      <c r="K235" s="21" t="s">
        <v>348</v>
      </c>
      <c r="L235" s="53" t="s">
        <v>391</v>
      </c>
    </row>
    <row r="236" spans="2:12" ht="33.75">
      <c r="B236" s="53">
        <v>81000000</v>
      </c>
      <c r="C236" s="59" t="s">
        <v>237</v>
      </c>
      <c r="D236" s="54">
        <v>42760</v>
      </c>
      <c r="E236" s="26">
        <v>300</v>
      </c>
      <c r="F236" s="24" t="s">
        <v>34</v>
      </c>
      <c r="G236" s="26" t="s">
        <v>351</v>
      </c>
      <c r="H236" s="66">
        <v>6033800</v>
      </c>
      <c r="I236" s="66">
        <v>6033800</v>
      </c>
      <c r="J236" s="21" t="s">
        <v>348</v>
      </c>
      <c r="K236" s="21" t="s">
        <v>348</v>
      </c>
      <c r="L236" s="53" t="s">
        <v>391</v>
      </c>
    </row>
    <row r="237" spans="2:12" ht="33.75">
      <c r="B237" s="53">
        <v>41000000</v>
      </c>
      <c r="C237" s="59" t="s">
        <v>238</v>
      </c>
      <c r="D237" s="54">
        <v>42760</v>
      </c>
      <c r="E237" s="26">
        <v>90</v>
      </c>
      <c r="F237" s="24" t="s">
        <v>28</v>
      </c>
      <c r="G237" s="26" t="s">
        <v>351</v>
      </c>
      <c r="H237" s="66">
        <v>19000000</v>
      </c>
      <c r="I237" s="66">
        <v>19000000</v>
      </c>
      <c r="J237" s="21" t="s">
        <v>348</v>
      </c>
      <c r="K237" s="21" t="s">
        <v>348</v>
      </c>
      <c r="L237" s="53" t="s">
        <v>391</v>
      </c>
    </row>
    <row r="238" spans="2:12" ht="33.75">
      <c r="B238" s="53">
        <v>41000000</v>
      </c>
      <c r="C238" s="59" t="s">
        <v>239</v>
      </c>
      <c r="D238" s="54">
        <v>42760</v>
      </c>
      <c r="E238" s="26">
        <v>90</v>
      </c>
      <c r="F238" s="24" t="s">
        <v>28</v>
      </c>
      <c r="G238" s="26" t="s">
        <v>351</v>
      </c>
      <c r="H238" s="66">
        <v>3966000</v>
      </c>
      <c r="I238" s="66">
        <v>3966000</v>
      </c>
      <c r="J238" s="21" t="s">
        <v>348</v>
      </c>
      <c r="K238" s="21" t="s">
        <v>348</v>
      </c>
      <c r="L238" s="53" t="s">
        <v>391</v>
      </c>
    </row>
    <row r="239" spans="2:12" ht="33.75">
      <c r="B239" s="53">
        <v>78000000</v>
      </c>
      <c r="C239" s="59" t="s">
        <v>240</v>
      </c>
      <c r="D239" s="54">
        <v>42850</v>
      </c>
      <c r="E239" s="26">
        <v>30</v>
      </c>
      <c r="F239" s="24" t="s">
        <v>34</v>
      </c>
      <c r="G239" s="26" t="s">
        <v>351</v>
      </c>
      <c r="H239" s="66">
        <v>2500000</v>
      </c>
      <c r="I239" s="66">
        <v>2500000</v>
      </c>
      <c r="J239" s="21" t="s">
        <v>348</v>
      </c>
      <c r="K239" s="21" t="s">
        <v>348</v>
      </c>
      <c r="L239" s="53" t="s">
        <v>391</v>
      </c>
    </row>
    <row r="240" spans="2:12" ht="33.75">
      <c r="B240" s="53">
        <v>78000000</v>
      </c>
      <c r="C240" s="59" t="s">
        <v>241</v>
      </c>
      <c r="D240" s="54">
        <v>42880</v>
      </c>
      <c r="E240" s="26">
        <v>30</v>
      </c>
      <c r="F240" s="24" t="s">
        <v>34</v>
      </c>
      <c r="G240" s="26" t="s">
        <v>351</v>
      </c>
      <c r="H240" s="66">
        <v>2500000</v>
      </c>
      <c r="I240" s="66">
        <v>2500000</v>
      </c>
      <c r="J240" s="21" t="s">
        <v>348</v>
      </c>
      <c r="K240" s="21" t="s">
        <v>348</v>
      </c>
      <c r="L240" s="53" t="s">
        <v>391</v>
      </c>
    </row>
    <row r="241" spans="2:12" ht="33.75">
      <c r="B241" s="53">
        <v>78000000</v>
      </c>
      <c r="C241" s="59" t="s">
        <v>242</v>
      </c>
      <c r="D241" s="54">
        <v>42941</v>
      </c>
      <c r="E241" s="26">
        <v>30</v>
      </c>
      <c r="F241" s="24" t="s">
        <v>34</v>
      </c>
      <c r="G241" s="26" t="s">
        <v>351</v>
      </c>
      <c r="H241" s="66">
        <v>3000000</v>
      </c>
      <c r="I241" s="66">
        <v>3000000</v>
      </c>
      <c r="J241" s="21" t="s">
        <v>348</v>
      </c>
      <c r="K241" s="21" t="s">
        <v>348</v>
      </c>
      <c r="L241" s="53" t="s">
        <v>391</v>
      </c>
    </row>
    <row r="242" spans="2:12" ht="33.75">
      <c r="B242" s="53">
        <v>78000000</v>
      </c>
      <c r="C242" s="59" t="s">
        <v>243</v>
      </c>
      <c r="D242" s="54">
        <v>43033</v>
      </c>
      <c r="E242" s="26">
        <v>30</v>
      </c>
      <c r="F242" s="24" t="s">
        <v>34</v>
      </c>
      <c r="G242" s="26" t="s">
        <v>351</v>
      </c>
      <c r="H242" s="66">
        <v>3000000</v>
      </c>
      <c r="I242" s="66">
        <v>3000000</v>
      </c>
      <c r="J242" s="21" t="s">
        <v>348</v>
      </c>
      <c r="K242" s="21" t="s">
        <v>348</v>
      </c>
      <c r="L242" s="53" t="s">
        <v>391</v>
      </c>
    </row>
    <row r="243" spans="2:12" ht="33.75">
      <c r="B243" s="53">
        <v>81000000</v>
      </c>
      <c r="C243" s="59" t="s">
        <v>244</v>
      </c>
      <c r="D243" s="54">
        <v>42760</v>
      </c>
      <c r="E243" s="26">
        <v>300</v>
      </c>
      <c r="F243" s="24" t="s">
        <v>34</v>
      </c>
      <c r="G243" s="26" t="s">
        <v>351</v>
      </c>
      <c r="H243" s="66">
        <v>3776100</v>
      </c>
      <c r="I243" s="66">
        <v>3776100</v>
      </c>
      <c r="J243" s="21" t="s">
        <v>348</v>
      </c>
      <c r="K243" s="21" t="s">
        <v>348</v>
      </c>
      <c r="L243" s="53" t="s">
        <v>391</v>
      </c>
    </row>
    <row r="244" spans="2:12" ht="33.75">
      <c r="B244" s="53">
        <v>41000000</v>
      </c>
      <c r="C244" s="59" t="s">
        <v>245</v>
      </c>
      <c r="D244" s="54">
        <v>42760</v>
      </c>
      <c r="E244" s="26">
        <v>90</v>
      </c>
      <c r="F244" s="24" t="s">
        <v>28</v>
      </c>
      <c r="G244" s="26" t="s">
        <v>351</v>
      </c>
      <c r="H244" s="66">
        <v>3903000</v>
      </c>
      <c r="I244" s="66">
        <v>3903000</v>
      </c>
      <c r="J244" s="21" t="s">
        <v>348</v>
      </c>
      <c r="K244" s="21" t="s">
        <v>348</v>
      </c>
      <c r="L244" s="53" t="s">
        <v>391</v>
      </c>
    </row>
    <row r="245" spans="2:12" ht="33.75">
      <c r="B245" s="53">
        <v>78000000</v>
      </c>
      <c r="C245" s="59" t="s">
        <v>246</v>
      </c>
      <c r="D245" s="54">
        <v>42850</v>
      </c>
      <c r="E245" s="26">
        <v>30</v>
      </c>
      <c r="F245" s="24" t="s">
        <v>34</v>
      </c>
      <c r="G245" s="26" t="s">
        <v>351</v>
      </c>
      <c r="H245" s="66">
        <v>2500000</v>
      </c>
      <c r="I245" s="66">
        <v>2500000</v>
      </c>
      <c r="J245" s="21" t="s">
        <v>348</v>
      </c>
      <c r="K245" s="21" t="s">
        <v>348</v>
      </c>
      <c r="L245" s="53" t="s">
        <v>391</v>
      </c>
    </row>
    <row r="246" spans="2:12" ht="33.75">
      <c r="B246" s="53">
        <v>78000000</v>
      </c>
      <c r="C246" s="59" t="s">
        <v>247</v>
      </c>
      <c r="D246" s="54">
        <v>42880</v>
      </c>
      <c r="E246" s="26">
        <v>30</v>
      </c>
      <c r="F246" s="24" t="s">
        <v>34</v>
      </c>
      <c r="G246" s="26" t="s">
        <v>351</v>
      </c>
      <c r="H246" s="66">
        <v>2500000</v>
      </c>
      <c r="I246" s="66">
        <v>2500000</v>
      </c>
      <c r="J246" s="21" t="s">
        <v>348</v>
      </c>
      <c r="K246" s="21" t="s">
        <v>348</v>
      </c>
      <c r="L246" s="53" t="s">
        <v>391</v>
      </c>
    </row>
    <row r="247" spans="2:12" ht="33.75">
      <c r="B247" s="53">
        <v>78000000</v>
      </c>
      <c r="C247" s="59" t="s">
        <v>248</v>
      </c>
      <c r="D247" s="54">
        <v>42941</v>
      </c>
      <c r="E247" s="26">
        <v>30</v>
      </c>
      <c r="F247" s="24" t="s">
        <v>34</v>
      </c>
      <c r="G247" s="26" t="s">
        <v>351</v>
      </c>
      <c r="H247" s="66">
        <v>2500000</v>
      </c>
      <c r="I247" s="66">
        <v>2500000</v>
      </c>
      <c r="J247" s="21" t="s">
        <v>348</v>
      </c>
      <c r="K247" s="21" t="s">
        <v>348</v>
      </c>
      <c r="L247" s="53" t="s">
        <v>391</v>
      </c>
    </row>
    <row r="248" spans="2:12" ht="33.75">
      <c r="B248" s="53">
        <v>78000000</v>
      </c>
      <c r="C248" s="59" t="s">
        <v>249</v>
      </c>
      <c r="D248" s="54">
        <v>43033</v>
      </c>
      <c r="E248" s="26">
        <v>30</v>
      </c>
      <c r="F248" s="24" t="s">
        <v>34</v>
      </c>
      <c r="G248" s="26" t="s">
        <v>351</v>
      </c>
      <c r="H248" s="66">
        <v>2500000</v>
      </c>
      <c r="I248" s="66">
        <v>2500000</v>
      </c>
      <c r="J248" s="21" t="s">
        <v>348</v>
      </c>
      <c r="K248" s="21" t="s">
        <v>348</v>
      </c>
      <c r="L248" s="53" t="s">
        <v>391</v>
      </c>
    </row>
    <row r="249" spans="2:12" ht="33.75">
      <c r="B249" s="53">
        <v>81000000</v>
      </c>
      <c r="C249" s="59" t="s">
        <v>250</v>
      </c>
      <c r="D249" s="54">
        <v>42760</v>
      </c>
      <c r="E249" s="26">
        <v>300</v>
      </c>
      <c r="F249" s="24" t="s">
        <v>34</v>
      </c>
      <c r="G249" s="26" t="s">
        <v>351</v>
      </c>
      <c r="H249" s="66">
        <v>5589600</v>
      </c>
      <c r="I249" s="66">
        <v>5589600</v>
      </c>
      <c r="J249" s="21" t="s">
        <v>348</v>
      </c>
      <c r="K249" s="21" t="s">
        <v>348</v>
      </c>
      <c r="L249" s="53" t="s">
        <v>391</v>
      </c>
    </row>
    <row r="250" spans="2:12" ht="33.75">
      <c r="B250" s="53">
        <v>81000000</v>
      </c>
      <c r="C250" s="59" t="s">
        <v>251</v>
      </c>
      <c r="D250" s="54">
        <v>42760</v>
      </c>
      <c r="E250" s="26">
        <v>300</v>
      </c>
      <c r="F250" s="24" t="s">
        <v>34</v>
      </c>
      <c r="G250" s="26" t="s">
        <v>351</v>
      </c>
      <c r="H250" s="66">
        <v>4231600</v>
      </c>
      <c r="I250" s="66">
        <v>4231600</v>
      </c>
      <c r="J250" s="21" t="s">
        <v>348</v>
      </c>
      <c r="K250" s="21" t="s">
        <v>348</v>
      </c>
      <c r="L250" s="53" t="s">
        <v>391</v>
      </c>
    </row>
    <row r="251" spans="2:12" ht="33.75">
      <c r="B251" s="53">
        <v>41000000</v>
      </c>
      <c r="C251" s="59" t="s">
        <v>252</v>
      </c>
      <c r="D251" s="54">
        <v>42760</v>
      </c>
      <c r="E251" s="26">
        <v>90</v>
      </c>
      <c r="F251" s="24" t="s">
        <v>28</v>
      </c>
      <c r="G251" s="26" t="s">
        <v>351</v>
      </c>
      <c r="H251" s="66">
        <v>12500000</v>
      </c>
      <c r="I251" s="66">
        <v>12500000</v>
      </c>
      <c r="J251" s="21" t="s">
        <v>348</v>
      </c>
      <c r="K251" s="21" t="s">
        <v>348</v>
      </c>
      <c r="L251" s="53" t="s">
        <v>391</v>
      </c>
    </row>
    <row r="252" spans="2:12" ht="33.75">
      <c r="B252" s="53">
        <v>81000000</v>
      </c>
      <c r="C252" s="59" t="s">
        <v>253</v>
      </c>
      <c r="D252" s="54">
        <v>42760</v>
      </c>
      <c r="E252" s="26">
        <v>300</v>
      </c>
      <c r="F252" s="24" t="s">
        <v>34</v>
      </c>
      <c r="G252" s="26" t="s">
        <v>351</v>
      </c>
      <c r="H252" s="66">
        <v>3650400</v>
      </c>
      <c r="I252" s="66">
        <v>3650400</v>
      </c>
      <c r="J252" s="21" t="s">
        <v>348</v>
      </c>
      <c r="K252" s="21" t="s">
        <v>348</v>
      </c>
      <c r="L252" s="53" t="s">
        <v>391</v>
      </c>
    </row>
    <row r="253" spans="2:12" ht="33.75">
      <c r="B253" s="53">
        <v>41000000</v>
      </c>
      <c r="C253" s="59" t="s">
        <v>254</v>
      </c>
      <c r="D253" s="54">
        <v>42760</v>
      </c>
      <c r="E253" s="26">
        <v>90</v>
      </c>
      <c r="F253" s="24" t="s">
        <v>28</v>
      </c>
      <c r="G253" s="26" t="s">
        <v>351</v>
      </c>
      <c r="H253" s="66">
        <v>7260000</v>
      </c>
      <c r="I253" s="66">
        <v>7260000</v>
      </c>
      <c r="J253" s="21" t="s">
        <v>348</v>
      </c>
      <c r="K253" s="21" t="s">
        <v>348</v>
      </c>
      <c r="L253" s="53" t="s">
        <v>391</v>
      </c>
    </row>
    <row r="254" spans="2:12" ht="33.75">
      <c r="B254" s="53">
        <v>78000000</v>
      </c>
      <c r="C254" s="59" t="s">
        <v>255</v>
      </c>
      <c r="D254" s="54">
        <v>42850</v>
      </c>
      <c r="E254" s="26">
        <v>30</v>
      </c>
      <c r="F254" s="24" t="s">
        <v>34</v>
      </c>
      <c r="G254" s="26" t="s">
        <v>351</v>
      </c>
      <c r="H254" s="66">
        <v>2500000</v>
      </c>
      <c r="I254" s="66">
        <v>2500000</v>
      </c>
      <c r="J254" s="21" t="s">
        <v>348</v>
      </c>
      <c r="K254" s="21" t="s">
        <v>348</v>
      </c>
      <c r="L254" s="53" t="s">
        <v>391</v>
      </c>
    </row>
    <row r="255" spans="2:12" ht="33.75">
      <c r="B255" s="53">
        <v>78000000</v>
      </c>
      <c r="C255" s="59" t="s">
        <v>256</v>
      </c>
      <c r="D255" s="54">
        <v>42880</v>
      </c>
      <c r="E255" s="26">
        <v>30</v>
      </c>
      <c r="F255" s="24" t="s">
        <v>34</v>
      </c>
      <c r="G255" s="26" t="s">
        <v>351</v>
      </c>
      <c r="H255" s="66">
        <v>2500000</v>
      </c>
      <c r="I255" s="66">
        <v>2500000</v>
      </c>
      <c r="J255" s="21" t="s">
        <v>348</v>
      </c>
      <c r="K255" s="21" t="s">
        <v>348</v>
      </c>
      <c r="L255" s="53" t="s">
        <v>391</v>
      </c>
    </row>
    <row r="256" spans="2:12" ht="33.75">
      <c r="B256" s="53">
        <v>81000000</v>
      </c>
      <c r="C256" s="59" t="s">
        <v>257</v>
      </c>
      <c r="D256" s="54">
        <v>42760</v>
      </c>
      <c r="E256" s="26">
        <v>300</v>
      </c>
      <c r="F256" s="24" t="s">
        <v>34</v>
      </c>
      <c r="G256" s="26" t="s">
        <v>351</v>
      </c>
      <c r="H256" s="66">
        <v>5589600</v>
      </c>
      <c r="I256" s="66">
        <v>5589600</v>
      </c>
      <c r="J256" s="21" t="s">
        <v>348</v>
      </c>
      <c r="K256" s="21" t="s">
        <v>348</v>
      </c>
      <c r="L256" s="53" t="s">
        <v>391</v>
      </c>
    </row>
    <row r="257" spans="2:12" ht="33.75">
      <c r="B257" s="53">
        <v>41000000</v>
      </c>
      <c r="C257" s="59" t="s">
        <v>258</v>
      </c>
      <c r="D257" s="54">
        <v>42760</v>
      </c>
      <c r="E257" s="26">
        <v>90</v>
      </c>
      <c r="F257" s="24" t="s">
        <v>28</v>
      </c>
      <c r="G257" s="26" t="s">
        <v>351</v>
      </c>
      <c r="H257" s="66">
        <v>16500000</v>
      </c>
      <c r="I257" s="66">
        <v>16500000</v>
      </c>
      <c r="J257" s="21" t="s">
        <v>348</v>
      </c>
      <c r="K257" s="21" t="s">
        <v>348</v>
      </c>
      <c r="L257" s="53" t="s">
        <v>391</v>
      </c>
    </row>
    <row r="258" spans="2:12" ht="33.75">
      <c r="B258" s="53">
        <v>81000000</v>
      </c>
      <c r="C258" s="59" t="s">
        <v>259</v>
      </c>
      <c r="D258" s="54">
        <v>42880</v>
      </c>
      <c r="E258" s="26">
        <v>30</v>
      </c>
      <c r="F258" s="24" t="s">
        <v>34</v>
      </c>
      <c r="G258" s="26" t="s">
        <v>351</v>
      </c>
      <c r="H258" s="66">
        <v>2000000</v>
      </c>
      <c r="I258" s="66">
        <v>2000000</v>
      </c>
      <c r="J258" s="21" t="s">
        <v>348</v>
      </c>
      <c r="K258" s="21" t="s">
        <v>348</v>
      </c>
      <c r="L258" s="53" t="s">
        <v>391</v>
      </c>
    </row>
    <row r="259" spans="2:12" ht="33.75">
      <c r="B259" s="53">
        <v>41000000</v>
      </c>
      <c r="C259" s="59" t="s">
        <v>260</v>
      </c>
      <c r="D259" s="54">
        <v>42760</v>
      </c>
      <c r="E259" s="26">
        <v>90</v>
      </c>
      <c r="F259" s="24" t="s">
        <v>28</v>
      </c>
      <c r="G259" s="26" t="s">
        <v>351</v>
      </c>
      <c r="H259" s="66">
        <v>2200000</v>
      </c>
      <c r="I259" s="66">
        <v>2200000</v>
      </c>
      <c r="J259" s="21" t="s">
        <v>348</v>
      </c>
      <c r="K259" s="21" t="s">
        <v>348</v>
      </c>
      <c r="L259" s="53" t="s">
        <v>391</v>
      </c>
    </row>
    <row r="260" spans="2:12" ht="33.75">
      <c r="B260" s="53">
        <v>41000000</v>
      </c>
      <c r="C260" s="59" t="s">
        <v>261</v>
      </c>
      <c r="D260" s="54">
        <v>42760</v>
      </c>
      <c r="E260" s="26">
        <v>90</v>
      </c>
      <c r="F260" s="24" t="s">
        <v>28</v>
      </c>
      <c r="G260" s="26" t="s">
        <v>351</v>
      </c>
      <c r="H260" s="66">
        <v>2300000</v>
      </c>
      <c r="I260" s="66">
        <v>2300000</v>
      </c>
      <c r="J260" s="21" t="s">
        <v>348</v>
      </c>
      <c r="K260" s="21" t="s">
        <v>348</v>
      </c>
      <c r="L260" s="53" t="s">
        <v>391</v>
      </c>
    </row>
    <row r="261" spans="2:12" ht="33.75">
      <c r="B261" s="53">
        <v>81000000</v>
      </c>
      <c r="C261" s="59" t="s">
        <v>262</v>
      </c>
      <c r="D261" s="54">
        <v>42880</v>
      </c>
      <c r="E261" s="26">
        <v>30</v>
      </c>
      <c r="F261" s="24" t="s">
        <v>34</v>
      </c>
      <c r="G261" s="26" t="s">
        <v>351</v>
      </c>
      <c r="H261" s="66">
        <v>500000</v>
      </c>
      <c r="I261" s="66">
        <v>500000</v>
      </c>
      <c r="J261" s="21" t="s">
        <v>348</v>
      </c>
      <c r="K261" s="21" t="s">
        <v>348</v>
      </c>
      <c r="L261" s="53" t="s">
        <v>391</v>
      </c>
    </row>
    <row r="262" spans="2:12" ht="33.75">
      <c r="B262" s="53">
        <v>81000000</v>
      </c>
      <c r="C262" s="59" t="s">
        <v>263</v>
      </c>
      <c r="D262" s="54">
        <v>42760</v>
      </c>
      <c r="E262" s="26">
        <v>300</v>
      </c>
      <c r="F262" s="24" t="s">
        <v>34</v>
      </c>
      <c r="G262" s="26" t="s">
        <v>351</v>
      </c>
      <c r="H262" s="66">
        <v>4200000</v>
      </c>
      <c r="I262" s="66">
        <v>4200000</v>
      </c>
      <c r="J262" s="21" t="s">
        <v>348</v>
      </c>
      <c r="K262" s="21" t="s">
        <v>348</v>
      </c>
      <c r="L262" s="53" t="s">
        <v>391</v>
      </c>
    </row>
    <row r="263" spans="2:12" ht="33.75">
      <c r="B263" s="53">
        <v>41000000</v>
      </c>
      <c r="C263" s="59" t="s">
        <v>264</v>
      </c>
      <c r="D263" s="54">
        <v>42760</v>
      </c>
      <c r="E263" s="26">
        <v>90</v>
      </c>
      <c r="F263" s="24" t="s">
        <v>28</v>
      </c>
      <c r="G263" s="26" t="s">
        <v>351</v>
      </c>
      <c r="H263" s="66">
        <v>35680000</v>
      </c>
      <c r="I263" s="66">
        <v>35680000</v>
      </c>
      <c r="J263" s="21" t="s">
        <v>348</v>
      </c>
      <c r="K263" s="21" t="s">
        <v>348</v>
      </c>
      <c r="L263" s="53" t="s">
        <v>391</v>
      </c>
    </row>
    <row r="264" spans="2:12" ht="33.75">
      <c r="B264" s="53">
        <v>40000000</v>
      </c>
      <c r="C264" s="25" t="s">
        <v>265</v>
      </c>
      <c r="D264" s="54">
        <v>42760</v>
      </c>
      <c r="E264" s="53">
        <v>30</v>
      </c>
      <c r="F264" s="24" t="s">
        <v>28</v>
      </c>
      <c r="G264" s="26" t="s">
        <v>351</v>
      </c>
      <c r="H264" s="66">
        <v>8000000</v>
      </c>
      <c r="I264" s="66">
        <v>8000000</v>
      </c>
      <c r="J264" s="21" t="s">
        <v>348</v>
      </c>
      <c r="K264" s="21" t="s">
        <v>348</v>
      </c>
      <c r="L264" s="53" t="s">
        <v>391</v>
      </c>
    </row>
    <row r="265" spans="2:12" ht="33.75">
      <c r="B265" s="53">
        <v>41000000</v>
      </c>
      <c r="C265" s="25" t="s">
        <v>266</v>
      </c>
      <c r="D265" s="54">
        <v>42760</v>
      </c>
      <c r="E265" s="53">
        <v>30</v>
      </c>
      <c r="F265" s="24" t="s">
        <v>28</v>
      </c>
      <c r="G265" s="26" t="s">
        <v>351</v>
      </c>
      <c r="H265" s="66">
        <v>1624000</v>
      </c>
      <c r="I265" s="66">
        <v>1624000</v>
      </c>
      <c r="J265" s="21" t="s">
        <v>348</v>
      </c>
      <c r="K265" s="21" t="s">
        <v>348</v>
      </c>
      <c r="L265" s="53" t="s">
        <v>391</v>
      </c>
    </row>
    <row r="266" spans="2:12" ht="33.75">
      <c r="B266" s="53">
        <v>41000000</v>
      </c>
      <c r="C266" s="25" t="s">
        <v>267</v>
      </c>
      <c r="D266" s="54">
        <v>42760</v>
      </c>
      <c r="E266" s="53">
        <v>30</v>
      </c>
      <c r="F266" s="24" t="s">
        <v>28</v>
      </c>
      <c r="G266" s="26" t="s">
        <v>351</v>
      </c>
      <c r="H266" s="66">
        <v>9876000</v>
      </c>
      <c r="I266" s="66">
        <v>9876000</v>
      </c>
      <c r="J266" s="21" t="s">
        <v>348</v>
      </c>
      <c r="K266" s="21" t="s">
        <v>348</v>
      </c>
      <c r="L266" s="53" t="s">
        <v>391</v>
      </c>
    </row>
    <row r="267" spans="2:12" ht="33.75">
      <c r="B267" s="53">
        <v>81000000</v>
      </c>
      <c r="C267" s="25" t="s">
        <v>268</v>
      </c>
      <c r="D267" s="54">
        <v>42760</v>
      </c>
      <c r="E267" s="53">
        <v>30</v>
      </c>
      <c r="F267" s="24" t="s">
        <v>34</v>
      </c>
      <c r="G267" s="26" t="s">
        <v>351</v>
      </c>
      <c r="H267" s="66">
        <v>10000000</v>
      </c>
      <c r="I267" s="66">
        <v>10000000</v>
      </c>
      <c r="J267" s="21" t="s">
        <v>348</v>
      </c>
      <c r="K267" s="21" t="s">
        <v>348</v>
      </c>
      <c r="L267" s="53" t="s">
        <v>391</v>
      </c>
    </row>
    <row r="268" spans="2:12" ht="33.75">
      <c r="B268" s="53">
        <v>81000000</v>
      </c>
      <c r="C268" s="25" t="s">
        <v>269</v>
      </c>
      <c r="D268" s="54">
        <v>42760</v>
      </c>
      <c r="E268" s="53">
        <v>30</v>
      </c>
      <c r="F268" s="24" t="s">
        <v>34</v>
      </c>
      <c r="G268" s="26" t="s">
        <v>351</v>
      </c>
      <c r="H268" s="66">
        <v>5000000</v>
      </c>
      <c r="I268" s="66">
        <v>5000000</v>
      </c>
      <c r="J268" s="21" t="s">
        <v>348</v>
      </c>
      <c r="K268" s="21" t="s">
        <v>348</v>
      </c>
      <c r="L268" s="53" t="s">
        <v>391</v>
      </c>
    </row>
    <row r="269" spans="2:12" ht="33.75">
      <c r="B269" s="53">
        <v>81000000</v>
      </c>
      <c r="C269" s="25" t="s">
        <v>270</v>
      </c>
      <c r="D269" s="54">
        <v>42760</v>
      </c>
      <c r="E269" s="53">
        <v>30</v>
      </c>
      <c r="F269" s="24" t="s">
        <v>34</v>
      </c>
      <c r="G269" s="26" t="s">
        <v>351</v>
      </c>
      <c r="H269" s="66">
        <v>5000000</v>
      </c>
      <c r="I269" s="66">
        <v>5000000</v>
      </c>
      <c r="J269" s="21" t="s">
        <v>348</v>
      </c>
      <c r="K269" s="21" t="s">
        <v>348</v>
      </c>
      <c r="L269" s="53" t="s">
        <v>391</v>
      </c>
    </row>
    <row r="270" spans="2:12" ht="33.75">
      <c r="B270" s="53">
        <v>41000000</v>
      </c>
      <c r="C270" s="25" t="s">
        <v>271</v>
      </c>
      <c r="D270" s="54">
        <v>42760</v>
      </c>
      <c r="E270" s="53">
        <v>30</v>
      </c>
      <c r="F270" s="24" t="s">
        <v>28</v>
      </c>
      <c r="G270" s="26" t="s">
        <v>351</v>
      </c>
      <c r="H270" s="66">
        <v>9800000</v>
      </c>
      <c r="I270" s="66">
        <v>9800000</v>
      </c>
      <c r="J270" s="21" t="s">
        <v>348</v>
      </c>
      <c r="K270" s="21" t="s">
        <v>348</v>
      </c>
      <c r="L270" s="53" t="s">
        <v>391</v>
      </c>
    </row>
    <row r="271" spans="2:12" ht="33.75">
      <c r="B271" s="53">
        <v>41000000</v>
      </c>
      <c r="C271" s="25" t="s">
        <v>272</v>
      </c>
      <c r="D271" s="54">
        <v>42760</v>
      </c>
      <c r="E271" s="53">
        <v>30</v>
      </c>
      <c r="F271" s="24" t="s">
        <v>28</v>
      </c>
      <c r="G271" s="26" t="s">
        <v>351</v>
      </c>
      <c r="H271" s="66">
        <v>2000000</v>
      </c>
      <c r="I271" s="66">
        <v>2000000</v>
      </c>
      <c r="J271" s="21" t="s">
        <v>348</v>
      </c>
      <c r="K271" s="21" t="s">
        <v>348</v>
      </c>
      <c r="L271" s="53" t="s">
        <v>391</v>
      </c>
    </row>
    <row r="272" spans="2:12" ht="33.75">
      <c r="B272" s="53">
        <v>41000000</v>
      </c>
      <c r="C272" s="25" t="s">
        <v>273</v>
      </c>
      <c r="D272" s="54">
        <v>42760</v>
      </c>
      <c r="E272" s="53">
        <v>30</v>
      </c>
      <c r="F272" s="24" t="s">
        <v>28</v>
      </c>
      <c r="G272" s="26" t="s">
        <v>351</v>
      </c>
      <c r="H272" s="66">
        <v>8000000</v>
      </c>
      <c r="I272" s="66">
        <v>8000000</v>
      </c>
      <c r="J272" s="21" t="s">
        <v>348</v>
      </c>
      <c r="K272" s="21" t="s">
        <v>348</v>
      </c>
      <c r="L272" s="53" t="s">
        <v>391</v>
      </c>
    </row>
    <row r="273" spans="2:12" ht="33.75">
      <c r="B273" s="53">
        <v>41000000</v>
      </c>
      <c r="C273" s="25" t="s">
        <v>274</v>
      </c>
      <c r="D273" s="54">
        <v>42760</v>
      </c>
      <c r="E273" s="53">
        <v>30</v>
      </c>
      <c r="F273" s="24" t="s">
        <v>28</v>
      </c>
      <c r="G273" s="26" t="s">
        <v>351</v>
      </c>
      <c r="H273" s="66">
        <v>2000000</v>
      </c>
      <c r="I273" s="66">
        <v>2000000</v>
      </c>
      <c r="J273" s="21" t="s">
        <v>348</v>
      </c>
      <c r="K273" s="21" t="s">
        <v>348</v>
      </c>
      <c r="L273" s="53" t="s">
        <v>391</v>
      </c>
    </row>
    <row r="274" spans="2:12" ht="33.75">
      <c r="B274" s="53">
        <v>81000000</v>
      </c>
      <c r="C274" s="25" t="s">
        <v>270</v>
      </c>
      <c r="D274" s="54">
        <v>42760</v>
      </c>
      <c r="E274" s="53">
        <v>30</v>
      </c>
      <c r="F274" s="24" t="s">
        <v>34</v>
      </c>
      <c r="G274" s="26" t="s">
        <v>351</v>
      </c>
      <c r="H274" s="66">
        <v>5000000</v>
      </c>
      <c r="I274" s="66">
        <v>5000000</v>
      </c>
      <c r="J274" s="21" t="s">
        <v>348</v>
      </c>
      <c r="K274" s="21" t="s">
        <v>348</v>
      </c>
      <c r="L274" s="53" t="s">
        <v>391</v>
      </c>
    </row>
    <row r="275" spans="2:12" ht="33.75">
      <c r="B275" s="53">
        <v>78000000</v>
      </c>
      <c r="C275" s="25" t="s">
        <v>275</v>
      </c>
      <c r="D275" s="57">
        <v>43009</v>
      </c>
      <c r="E275" s="53">
        <v>30</v>
      </c>
      <c r="F275" s="24" t="s">
        <v>34</v>
      </c>
      <c r="G275" s="26" t="s">
        <v>351</v>
      </c>
      <c r="H275" s="66">
        <v>2000000</v>
      </c>
      <c r="I275" s="66">
        <v>2000000</v>
      </c>
      <c r="J275" s="21" t="s">
        <v>348</v>
      </c>
      <c r="K275" s="21" t="s">
        <v>348</v>
      </c>
      <c r="L275" s="53" t="s">
        <v>391</v>
      </c>
    </row>
    <row r="276" spans="2:12" ht="33.75">
      <c r="B276" s="53">
        <v>78000000</v>
      </c>
      <c r="C276" s="25" t="s">
        <v>276</v>
      </c>
      <c r="D276" s="62">
        <v>42767</v>
      </c>
      <c r="E276" s="53">
        <v>30</v>
      </c>
      <c r="F276" s="24" t="s">
        <v>34</v>
      </c>
      <c r="G276" s="26" t="s">
        <v>351</v>
      </c>
      <c r="H276" s="66">
        <v>3200000</v>
      </c>
      <c r="I276" s="66">
        <v>3200000</v>
      </c>
      <c r="J276" s="21" t="s">
        <v>348</v>
      </c>
      <c r="K276" s="21" t="s">
        <v>348</v>
      </c>
      <c r="L276" s="53" t="s">
        <v>391</v>
      </c>
    </row>
    <row r="277" spans="2:12" ht="33.75">
      <c r="B277" s="53">
        <v>78000000</v>
      </c>
      <c r="C277" s="25" t="s">
        <v>277</v>
      </c>
      <c r="D277" s="57">
        <v>42917</v>
      </c>
      <c r="E277" s="53">
        <v>30</v>
      </c>
      <c r="F277" s="24" t="s">
        <v>34</v>
      </c>
      <c r="G277" s="26" t="s">
        <v>351</v>
      </c>
      <c r="H277" s="66">
        <v>3000000</v>
      </c>
      <c r="I277" s="66">
        <v>3000000</v>
      </c>
      <c r="J277" s="21" t="s">
        <v>348</v>
      </c>
      <c r="K277" s="21" t="s">
        <v>348</v>
      </c>
      <c r="L277" s="53" t="s">
        <v>391</v>
      </c>
    </row>
    <row r="278" spans="2:12" ht="33.75">
      <c r="B278" s="53">
        <v>78000000</v>
      </c>
      <c r="C278" s="25" t="s">
        <v>278</v>
      </c>
      <c r="D278" s="57">
        <v>42767</v>
      </c>
      <c r="E278" s="53">
        <v>30</v>
      </c>
      <c r="F278" s="24" t="s">
        <v>34</v>
      </c>
      <c r="G278" s="26" t="s">
        <v>351</v>
      </c>
      <c r="H278" s="66">
        <v>2000000</v>
      </c>
      <c r="I278" s="66">
        <v>2000000</v>
      </c>
      <c r="J278" s="21" t="s">
        <v>348</v>
      </c>
      <c r="K278" s="21" t="s">
        <v>348</v>
      </c>
      <c r="L278" s="53" t="s">
        <v>391</v>
      </c>
    </row>
    <row r="279" spans="2:12" ht="33.75">
      <c r="B279" s="53">
        <v>78000000</v>
      </c>
      <c r="C279" s="25" t="s">
        <v>279</v>
      </c>
      <c r="D279" s="57">
        <v>42767</v>
      </c>
      <c r="E279" s="53">
        <v>30</v>
      </c>
      <c r="F279" s="24" t="s">
        <v>34</v>
      </c>
      <c r="G279" s="26" t="s">
        <v>351</v>
      </c>
      <c r="H279" s="66">
        <v>1500000</v>
      </c>
      <c r="I279" s="66">
        <v>1500000</v>
      </c>
      <c r="J279" s="21" t="s">
        <v>348</v>
      </c>
      <c r="K279" s="21" t="s">
        <v>348</v>
      </c>
      <c r="L279" s="53" t="s">
        <v>391</v>
      </c>
    </row>
    <row r="280" spans="2:12" ht="33.75">
      <c r="B280" s="53">
        <v>78000000</v>
      </c>
      <c r="C280" s="25" t="s">
        <v>280</v>
      </c>
      <c r="D280" s="57">
        <v>43009</v>
      </c>
      <c r="E280" s="53">
        <v>30</v>
      </c>
      <c r="F280" s="24" t="s">
        <v>34</v>
      </c>
      <c r="G280" s="26" t="s">
        <v>351</v>
      </c>
      <c r="H280" s="66">
        <v>2000000</v>
      </c>
      <c r="I280" s="66">
        <v>2000000</v>
      </c>
      <c r="J280" s="21" t="s">
        <v>348</v>
      </c>
      <c r="K280" s="21" t="s">
        <v>348</v>
      </c>
      <c r="L280" s="53" t="s">
        <v>391</v>
      </c>
    </row>
    <row r="281" spans="2:12" ht="33.75">
      <c r="B281" s="53">
        <v>78000000</v>
      </c>
      <c r="C281" s="25" t="s">
        <v>281</v>
      </c>
      <c r="D281" s="57">
        <v>43040</v>
      </c>
      <c r="E281" s="53">
        <v>30</v>
      </c>
      <c r="F281" s="24" t="s">
        <v>34</v>
      </c>
      <c r="G281" s="26" t="s">
        <v>351</v>
      </c>
      <c r="H281" s="66">
        <v>3500000</v>
      </c>
      <c r="I281" s="66">
        <v>3500000</v>
      </c>
      <c r="J281" s="21" t="s">
        <v>348</v>
      </c>
      <c r="K281" s="21" t="s">
        <v>348</v>
      </c>
      <c r="L281" s="53" t="s">
        <v>391</v>
      </c>
    </row>
    <row r="282" spans="2:12" ht="33.75">
      <c r="B282" s="53">
        <v>81000000</v>
      </c>
      <c r="C282" s="25" t="s">
        <v>282</v>
      </c>
      <c r="D282" s="57">
        <v>43009</v>
      </c>
      <c r="E282" s="53">
        <v>30</v>
      </c>
      <c r="F282" s="24" t="s">
        <v>34</v>
      </c>
      <c r="G282" s="26" t="s">
        <v>351</v>
      </c>
      <c r="H282" s="66">
        <v>4320000</v>
      </c>
      <c r="I282" s="66">
        <v>4320000</v>
      </c>
      <c r="J282" s="21" t="s">
        <v>348</v>
      </c>
      <c r="K282" s="21" t="s">
        <v>348</v>
      </c>
      <c r="L282" s="53" t="s">
        <v>391</v>
      </c>
    </row>
    <row r="283" spans="2:12" ht="33.75">
      <c r="B283" s="53">
        <v>81000000</v>
      </c>
      <c r="C283" s="25" t="s">
        <v>283</v>
      </c>
      <c r="D283" s="57">
        <v>43009</v>
      </c>
      <c r="E283" s="53">
        <v>30</v>
      </c>
      <c r="F283" s="24" t="s">
        <v>34</v>
      </c>
      <c r="G283" s="26" t="s">
        <v>351</v>
      </c>
      <c r="H283" s="66">
        <v>2940000</v>
      </c>
      <c r="I283" s="66">
        <v>2940000</v>
      </c>
      <c r="J283" s="21" t="s">
        <v>348</v>
      </c>
      <c r="K283" s="21" t="s">
        <v>348</v>
      </c>
      <c r="L283" s="53" t="s">
        <v>391</v>
      </c>
    </row>
    <row r="284" spans="2:12" ht="33.75">
      <c r="B284" s="53">
        <v>78000000</v>
      </c>
      <c r="C284" s="25" t="s">
        <v>284</v>
      </c>
      <c r="D284" s="57">
        <v>42887</v>
      </c>
      <c r="E284" s="53">
        <v>30</v>
      </c>
      <c r="F284" s="24" t="s">
        <v>34</v>
      </c>
      <c r="G284" s="26" t="s">
        <v>351</v>
      </c>
      <c r="H284" s="66">
        <v>500000</v>
      </c>
      <c r="I284" s="66">
        <v>500000</v>
      </c>
      <c r="J284" s="21" t="s">
        <v>348</v>
      </c>
      <c r="K284" s="21" t="s">
        <v>348</v>
      </c>
      <c r="L284" s="53" t="s">
        <v>391</v>
      </c>
    </row>
    <row r="285" spans="2:12" ht="33.75">
      <c r="B285" s="53">
        <v>81000000</v>
      </c>
      <c r="C285" s="25" t="s">
        <v>285</v>
      </c>
      <c r="D285" s="57">
        <v>43070</v>
      </c>
      <c r="E285" s="53">
        <v>30</v>
      </c>
      <c r="F285" s="24" t="s">
        <v>34</v>
      </c>
      <c r="G285" s="26" t="s">
        <v>351</v>
      </c>
      <c r="H285" s="66">
        <v>1500000</v>
      </c>
      <c r="I285" s="66">
        <v>1500000</v>
      </c>
      <c r="J285" s="21" t="s">
        <v>348</v>
      </c>
      <c r="K285" s="21" t="s">
        <v>348</v>
      </c>
      <c r="L285" s="53" t="s">
        <v>391</v>
      </c>
    </row>
    <row r="286" spans="2:12" ht="33.75">
      <c r="B286" s="53">
        <v>81000000</v>
      </c>
      <c r="C286" s="25" t="s">
        <v>286</v>
      </c>
      <c r="D286" s="57">
        <v>43070</v>
      </c>
      <c r="E286" s="53">
        <v>30</v>
      </c>
      <c r="F286" s="24" t="s">
        <v>28</v>
      </c>
      <c r="G286" s="26" t="s">
        <v>351</v>
      </c>
      <c r="H286" s="66">
        <v>1500000</v>
      </c>
      <c r="I286" s="66">
        <v>1500000</v>
      </c>
      <c r="J286" s="21" t="s">
        <v>348</v>
      </c>
      <c r="K286" s="21" t="s">
        <v>348</v>
      </c>
      <c r="L286" s="53" t="s">
        <v>391</v>
      </c>
    </row>
    <row r="287" spans="2:12" ht="33.75">
      <c r="B287" s="53">
        <v>78000000</v>
      </c>
      <c r="C287" s="25" t="s">
        <v>287</v>
      </c>
      <c r="D287" s="57">
        <v>43040</v>
      </c>
      <c r="E287" s="53">
        <v>30</v>
      </c>
      <c r="F287" s="24" t="s">
        <v>34</v>
      </c>
      <c r="G287" s="26" t="s">
        <v>351</v>
      </c>
      <c r="H287" s="66">
        <v>600000</v>
      </c>
      <c r="I287" s="66">
        <v>600000</v>
      </c>
      <c r="J287" s="21" t="s">
        <v>348</v>
      </c>
      <c r="K287" s="21" t="s">
        <v>348</v>
      </c>
      <c r="L287" s="53" t="s">
        <v>391</v>
      </c>
    </row>
    <row r="288" spans="2:12" ht="33.75">
      <c r="B288" s="53">
        <v>78000000</v>
      </c>
      <c r="C288" s="25" t="s">
        <v>288</v>
      </c>
      <c r="D288" s="57">
        <v>43040</v>
      </c>
      <c r="E288" s="53">
        <v>30</v>
      </c>
      <c r="F288" s="24" t="s">
        <v>34</v>
      </c>
      <c r="G288" s="26" t="s">
        <v>351</v>
      </c>
      <c r="H288" s="66">
        <v>5000000</v>
      </c>
      <c r="I288" s="66">
        <v>5000000</v>
      </c>
      <c r="J288" s="21" t="s">
        <v>348</v>
      </c>
      <c r="K288" s="21" t="s">
        <v>348</v>
      </c>
      <c r="L288" s="53" t="s">
        <v>391</v>
      </c>
    </row>
    <row r="289" spans="2:12" ht="33.75">
      <c r="B289" s="53">
        <v>78000000</v>
      </c>
      <c r="C289" s="25" t="s">
        <v>289</v>
      </c>
      <c r="D289" s="57">
        <v>43040</v>
      </c>
      <c r="E289" s="53">
        <v>30</v>
      </c>
      <c r="F289" s="24" t="s">
        <v>34</v>
      </c>
      <c r="G289" s="26" t="s">
        <v>351</v>
      </c>
      <c r="H289" s="66">
        <v>2000000</v>
      </c>
      <c r="I289" s="66">
        <v>2000000</v>
      </c>
      <c r="J289" s="21" t="s">
        <v>348</v>
      </c>
      <c r="K289" s="21" t="s">
        <v>348</v>
      </c>
      <c r="L289" s="53" t="s">
        <v>391</v>
      </c>
    </row>
    <row r="290" spans="2:12" ht="33.75">
      <c r="B290" s="53">
        <v>78000000</v>
      </c>
      <c r="C290" s="25" t="s">
        <v>290</v>
      </c>
      <c r="D290" s="57">
        <v>42887</v>
      </c>
      <c r="E290" s="53">
        <v>30</v>
      </c>
      <c r="F290" s="24" t="s">
        <v>34</v>
      </c>
      <c r="G290" s="26" t="s">
        <v>351</v>
      </c>
      <c r="H290" s="66">
        <v>6720000</v>
      </c>
      <c r="I290" s="66">
        <v>6720000</v>
      </c>
      <c r="J290" s="21" t="s">
        <v>348</v>
      </c>
      <c r="K290" s="21" t="s">
        <v>348</v>
      </c>
      <c r="L290" s="53" t="s">
        <v>391</v>
      </c>
    </row>
    <row r="291" spans="2:12" ht="33.75">
      <c r="B291" s="53">
        <v>81000000</v>
      </c>
      <c r="C291" s="25" t="s">
        <v>291</v>
      </c>
      <c r="D291" s="57">
        <v>42887</v>
      </c>
      <c r="E291" s="53">
        <v>30</v>
      </c>
      <c r="F291" s="24" t="s">
        <v>34</v>
      </c>
      <c r="G291" s="26" t="s">
        <v>351</v>
      </c>
      <c r="H291" s="66">
        <v>1300000</v>
      </c>
      <c r="I291" s="66">
        <v>1300000</v>
      </c>
      <c r="J291" s="21" t="s">
        <v>348</v>
      </c>
      <c r="K291" s="21" t="s">
        <v>348</v>
      </c>
      <c r="L291" s="53" t="s">
        <v>391</v>
      </c>
    </row>
    <row r="292" spans="2:12" ht="33.75">
      <c r="B292" s="53">
        <v>78000000</v>
      </c>
      <c r="C292" s="25" t="s">
        <v>292</v>
      </c>
      <c r="D292" s="57">
        <v>42887</v>
      </c>
      <c r="E292" s="53">
        <v>30</v>
      </c>
      <c r="F292" s="24" t="s">
        <v>34</v>
      </c>
      <c r="G292" s="26" t="s">
        <v>351</v>
      </c>
      <c r="H292" s="66">
        <v>2000000</v>
      </c>
      <c r="I292" s="66">
        <v>2000000</v>
      </c>
      <c r="J292" s="21" t="s">
        <v>348</v>
      </c>
      <c r="K292" s="21" t="s">
        <v>348</v>
      </c>
      <c r="L292" s="53" t="s">
        <v>391</v>
      </c>
    </row>
    <row r="293" spans="2:12" ht="33.75">
      <c r="B293" s="53">
        <v>81000000</v>
      </c>
      <c r="C293" s="25" t="s">
        <v>293</v>
      </c>
      <c r="D293" s="57">
        <v>42887</v>
      </c>
      <c r="E293" s="53">
        <v>30</v>
      </c>
      <c r="F293" s="24" t="s">
        <v>34</v>
      </c>
      <c r="G293" s="26" t="s">
        <v>351</v>
      </c>
      <c r="H293" s="66">
        <v>9800000</v>
      </c>
      <c r="I293" s="66">
        <v>9800000</v>
      </c>
      <c r="J293" s="21" t="s">
        <v>348</v>
      </c>
      <c r="K293" s="21" t="s">
        <v>348</v>
      </c>
      <c r="L293" s="53" t="s">
        <v>391</v>
      </c>
    </row>
    <row r="294" spans="2:12" ht="33.75">
      <c r="B294" s="53">
        <v>82000000</v>
      </c>
      <c r="C294" s="25" t="s">
        <v>294</v>
      </c>
      <c r="D294" s="57">
        <v>42887</v>
      </c>
      <c r="E294" s="53">
        <v>30</v>
      </c>
      <c r="F294" s="24" t="s">
        <v>34</v>
      </c>
      <c r="G294" s="26" t="s">
        <v>351</v>
      </c>
      <c r="H294" s="66">
        <v>1500000</v>
      </c>
      <c r="I294" s="66">
        <v>1500000</v>
      </c>
      <c r="J294" s="21" t="s">
        <v>348</v>
      </c>
      <c r="K294" s="21" t="s">
        <v>348</v>
      </c>
      <c r="L294" s="53" t="s">
        <v>391</v>
      </c>
    </row>
    <row r="295" spans="2:12" ht="33.75">
      <c r="B295" s="53">
        <v>82000000</v>
      </c>
      <c r="C295" s="25" t="s">
        <v>295</v>
      </c>
      <c r="D295" s="57">
        <v>42887</v>
      </c>
      <c r="E295" s="53">
        <v>30</v>
      </c>
      <c r="F295" s="24" t="s">
        <v>34</v>
      </c>
      <c r="G295" s="26" t="s">
        <v>351</v>
      </c>
      <c r="H295" s="66">
        <v>1500000</v>
      </c>
      <c r="I295" s="66">
        <v>1500000</v>
      </c>
      <c r="J295" s="21" t="s">
        <v>348</v>
      </c>
      <c r="K295" s="21" t="s">
        <v>348</v>
      </c>
      <c r="L295" s="53" t="s">
        <v>391</v>
      </c>
    </row>
    <row r="296" spans="2:12" ht="33.75">
      <c r="B296" s="53">
        <v>78000000</v>
      </c>
      <c r="C296" s="25" t="s">
        <v>296</v>
      </c>
      <c r="D296" s="57">
        <v>42887</v>
      </c>
      <c r="E296" s="53">
        <v>30</v>
      </c>
      <c r="F296" s="24" t="s">
        <v>34</v>
      </c>
      <c r="G296" s="26" t="s">
        <v>351</v>
      </c>
      <c r="H296" s="66">
        <v>1800000</v>
      </c>
      <c r="I296" s="66">
        <v>1800000</v>
      </c>
      <c r="J296" s="21" t="s">
        <v>348</v>
      </c>
      <c r="K296" s="21" t="s">
        <v>348</v>
      </c>
      <c r="L296" s="53" t="s">
        <v>391</v>
      </c>
    </row>
    <row r="297" spans="2:12" ht="33.75">
      <c r="B297" s="53">
        <v>41000000</v>
      </c>
      <c r="C297" s="25" t="s">
        <v>297</v>
      </c>
      <c r="D297" s="57">
        <v>42887</v>
      </c>
      <c r="E297" s="53">
        <v>30</v>
      </c>
      <c r="F297" s="24" t="s">
        <v>28</v>
      </c>
      <c r="G297" s="26" t="s">
        <v>351</v>
      </c>
      <c r="H297" s="66">
        <v>4166968</v>
      </c>
      <c r="I297" s="66">
        <v>4166968</v>
      </c>
      <c r="J297" s="21" t="s">
        <v>348</v>
      </c>
      <c r="K297" s="21" t="s">
        <v>348</v>
      </c>
      <c r="L297" s="53" t="s">
        <v>391</v>
      </c>
    </row>
    <row r="298" spans="2:12" ht="33.75">
      <c r="B298" s="53">
        <v>78000000</v>
      </c>
      <c r="C298" s="25" t="s">
        <v>298</v>
      </c>
      <c r="D298" s="57">
        <v>42887</v>
      </c>
      <c r="E298" s="53">
        <v>30</v>
      </c>
      <c r="F298" s="24" t="s">
        <v>34</v>
      </c>
      <c r="G298" s="26" t="s">
        <v>351</v>
      </c>
      <c r="H298" s="66">
        <v>2490303</v>
      </c>
      <c r="I298" s="66">
        <v>2490303</v>
      </c>
      <c r="J298" s="21" t="s">
        <v>348</v>
      </c>
      <c r="K298" s="21" t="s">
        <v>348</v>
      </c>
      <c r="L298" s="53" t="s">
        <v>391</v>
      </c>
    </row>
    <row r="299" spans="2:12" ht="33.75">
      <c r="B299" s="53">
        <v>20000000</v>
      </c>
      <c r="C299" s="25" t="s">
        <v>299</v>
      </c>
      <c r="D299" s="57">
        <v>42887</v>
      </c>
      <c r="E299" s="53">
        <v>30</v>
      </c>
      <c r="F299" s="24" t="s">
        <v>28</v>
      </c>
      <c r="G299" s="26" t="s">
        <v>351</v>
      </c>
      <c r="H299" s="66">
        <v>3117000</v>
      </c>
      <c r="I299" s="66">
        <v>3117000</v>
      </c>
      <c r="J299" s="21" t="s">
        <v>348</v>
      </c>
      <c r="K299" s="21" t="s">
        <v>348</v>
      </c>
      <c r="L299" s="53" t="s">
        <v>391</v>
      </c>
    </row>
    <row r="300" spans="2:12" ht="33.75">
      <c r="B300" s="53">
        <v>78000000</v>
      </c>
      <c r="C300" s="25" t="s">
        <v>300</v>
      </c>
      <c r="D300" s="57">
        <v>42887</v>
      </c>
      <c r="E300" s="53">
        <v>30</v>
      </c>
      <c r="F300" s="24" t="s">
        <v>34</v>
      </c>
      <c r="G300" s="26" t="s">
        <v>351</v>
      </c>
      <c r="H300" s="66">
        <v>8000000</v>
      </c>
      <c r="I300" s="66">
        <v>8000000</v>
      </c>
      <c r="J300" s="21" t="s">
        <v>348</v>
      </c>
      <c r="K300" s="21" t="s">
        <v>348</v>
      </c>
      <c r="L300" s="53" t="s">
        <v>391</v>
      </c>
    </row>
    <row r="301" spans="2:12" ht="33.75">
      <c r="B301" s="53">
        <v>82000000</v>
      </c>
      <c r="C301" s="25" t="s">
        <v>301</v>
      </c>
      <c r="D301" s="57">
        <v>42887</v>
      </c>
      <c r="E301" s="53">
        <v>30</v>
      </c>
      <c r="F301" s="24" t="s">
        <v>34</v>
      </c>
      <c r="G301" s="26" t="s">
        <v>351</v>
      </c>
      <c r="H301" s="66">
        <v>5000000</v>
      </c>
      <c r="I301" s="66">
        <v>5000000</v>
      </c>
      <c r="J301" s="21" t="s">
        <v>348</v>
      </c>
      <c r="K301" s="21" t="s">
        <v>348</v>
      </c>
      <c r="L301" s="53" t="s">
        <v>391</v>
      </c>
    </row>
    <row r="302" spans="2:12" ht="33.75">
      <c r="B302" s="53">
        <v>41000000</v>
      </c>
      <c r="C302" s="25" t="s">
        <v>302</v>
      </c>
      <c r="D302" s="57">
        <v>42887</v>
      </c>
      <c r="E302" s="53">
        <v>30</v>
      </c>
      <c r="F302" s="24" t="s">
        <v>28</v>
      </c>
      <c r="G302" s="26" t="s">
        <v>351</v>
      </c>
      <c r="H302" s="66">
        <v>1000000</v>
      </c>
      <c r="I302" s="66">
        <v>1000000</v>
      </c>
      <c r="J302" s="21" t="s">
        <v>348</v>
      </c>
      <c r="K302" s="21" t="s">
        <v>348</v>
      </c>
      <c r="L302" s="53" t="s">
        <v>391</v>
      </c>
    </row>
    <row r="303" spans="2:12" ht="33.75">
      <c r="B303" s="53">
        <v>78000000</v>
      </c>
      <c r="C303" s="25" t="s">
        <v>303</v>
      </c>
      <c r="D303" s="57">
        <v>42887</v>
      </c>
      <c r="E303" s="53">
        <v>30</v>
      </c>
      <c r="F303" s="24" t="s">
        <v>34</v>
      </c>
      <c r="G303" s="26" t="s">
        <v>351</v>
      </c>
      <c r="H303" s="66">
        <v>7000000</v>
      </c>
      <c r="I303" s="66">
        <v>7000000</v>
      </c>
      <c r="J303" s="21" t="s">
        <v>348</v>
      </c>
      <c r="K303" s="21" t="s">
        <v>348</v>
      </c>
      <c r="L303" s="53" t="s">
        <v>391</v>
      </c>
    </row>
    <row r="304" spans="2:12" ht="33.75">
      <c r="B304" s="53">
        <v>81000000</v>
      </c>
      <c r="C304" s="25" t="s">
        <v>304</v>
      </c>
      <c r="D304" s="57">
        <v>42776</v>
      </c>
      <c r="E304" s="53">
        <v>30</v>
      </c>
      <c r="F304" s="24" t="s">
        <v>34</v>
      </c>
      <c r="G304" s="26" t="s">
        <v>351</v>
      </c>
      <c r="H304" s="66">
        <v>13700000</v>
      </c>
      <c r="I304" s="66">
        <v>13700000</v>
      </c>
      <c r="J304" s="21" t="s">
        <v>348</v>
      </c>
      <c r="K304" s="21" t="s">
        <v>348</v>
      </c>
      <c r="L304" s="53" t="s">
        <v>391</v>
      </c>
    </row>
    <row r="305" spans="2:12" ht="45">
      <c r="B305" s="53">
        <v>70141504</v>
      </c>
      <c r="C305" s="25" t="s">
        <v>305</v>
      </c>
      <c r="D305" s="57">
        <v>42767</v>
      </c>
      <c r="E305" s="53">
        <v>240</v>
      </c>
      <c r="F305" s="24" t="s">
        <v>34</v>
      </c>
      <c r="G305" s="26" t="s">
        <v>351</v>
      </c>
      <c r="H305" s="66">
        <v>16400000</v>
      </c>
      <c r="I305" s="66">
        <v>16400000</v>
      </c>
      <c r="J305" s="21" t="s">
        <v>348</v>
      </c>
      <c r="K305" s="21" t="s">
        <v>348</v>
      </c>
      <c r="L305" s="53" t="s">
        <v>391</v>
      </c>
    </row>
    <row r="306" spans="2:12" ht="45">
      <c r="B306" s="53">
        <v>70141504</v>
      </c>
      <c r="C306" s="25" t="s">
        <v>306</v>
      </c>
      <c r="D306" s="57">
        <v>42767</v>
      </c>
      <c r="E306" s="53">
        <v>255</v>
      </c>
      <c r="F306" s="24" t="s">
        <v>34</v>
      </c>
      <c r="G306" s="26" t="s">
        <v>351</v>
      </c>
      <c r="H306" s="66">
        <v>35240176</v>
      </c>
      <c r="I306" s="66">
        <v>35240176</v>
      </c>
      <c r="J306" s="21" t="s">
        <v>348</v>
      </c>
      <c r="K306" s="21" t="s">
        <v>348</v>
      </c>
      <c r="L306" s="53" t="s">
        <v>393</v>
      </c>
    </row>
    <row r="307" spans="2:12" ht="45">
      <c r="B307" s="53">
        <v>70141504</v>
      </c>
      <c r="C307" s="25" t="s">
        <v>307</v>
      </c>
      <c r="D307" s="57">
        <v>42767</v>
      </c>
      <c r="E307" s="53">
        <v>255</v>
      </c>
      <c r="F307" s="24" t="s">
        <v>34</v>
      </c>
      <c r="G307" s="26" t="s">
        <v>351</v>
      </c>
      <c r="H307" s="66">
        <v>47715539</v>
      </c>
      <c r="I307" s="66">
        <v>47715539</v>
      </c>
      <c r="J307" s="21" t="s">
        <v>348</v>
      </c>
      <c r="K307" s="21" t="s">
        <v>348</v>
      </c>
      <c r="L307" s="53" t="s">
        <v>393</v>
      </c>
    </row>
    <row r="308" spans="2:12" ht="33.75">
      <c r="B308" s="53">
        <v>70141504</v>
      </c>
      <c r="C308" s="25" t="s">
        <v>308</v>
      </c>
      <c r="D308" s="57">
        <v>42767</v>
      </c>
      <c r="E308" s="53">
        <v>180</v>
      </c>
      <c r="F308" s="24" t="s">
        <v>34</v>
      </c>
      <c r="G308" s="26" t="s">
        <v>351</v>
      </c>
      <c r="H308" s="66">
        <v>38280000</v>
      </c>
      <c r="I308" s="66">
        <v>38280000</v>
      </c>
      <c r="J308" s="21" t="s">
        <v>348</v>
      </c>
      <c r="K308" s="21" t="s">
        <v>348</v>
      </c>
      <c r="L308" s="53" t="s">
        <v>393</v>
      </c>
    </row>
    <row r="309" spans="2:12" ht="33.75">
      <c r="B309" s="53">
        <v>41114410</v>
      </c>
      <c r="C309" s="25" t="s">
        <v>309</v>
      </c>
      <c r="D309" s="57">
        <v>42767</v>
      </c>
      <c r="E309" s="53">
        <v>30</v>
      </c>
      <c r="F309" s="24" t="s">
        <v>28</v>
      </c>
      <c r="G309" s="26" t="s">
        <v>351</v>
      </c>
      <c r="H309" s="66">
        <v>27300000</v>
      </c>
      <c r="I309" s="66">
        <v>27300000</v>
      </c>
      <c r="J309" s="21" t="s">
        <v>348</v>
      </c>
      <c r="K309" s="21" t="s">
        <v>348</v>
      </c>
      <c r="L309" s="53" t="s">
        <v>393</v>
      </c>
    </row>
    <row r="310" spans="2:12" ht="45">
      <c r="B310" s="53">
        <v>80000000</v>
      </c>
      <c r="C310" s="25" t="s">
        <v>310</v>
      </c>
      <c r="D310" s="57">
        <v>42887</v>
      </c>
      <c r="E310" s="53">
        <v>30</v>
      </c>
      <c r="F310" s="24" t="s">
        <v>34</v>
      </c>
      <c r="G310" s="26" t="s">
        <v>351</v>
      </c>
      <c r="H310" s="66">
        <v>5000000</v>
      </c>
      <c r="I310" s="66">
        <v>5000000</v>
      </c>
      <c r="J310" s="21" t="s">
        <v>348</v>
      </c>
      <c r="K310" s="21" t="s">
        <v>348</v>
      </c>
      <c r="L310" s="53" t="s">
        <v>393</v>
      </c>
    </row>
    <row r="311" spans="2:12" ht="45">
      <c r="B311" s="53">
        <v>80000000</v>
      </c>
      <c r="C311" s="25" t="s">
        <v>311</v>
      </c>
      <c r="D311" s="57">
        <v>42887</v>
      </c>
      <c r="E311" s="53">
        <v>30</v>
      </c>
      <c r="F311" s="24" t="s">
        <v>34</v>
      </c>
      <c r="G311" s="26" t="s">
        <v>351</v>
      </c>
      <c r="H311" s="66">
        <v>5000000</v>
      </c>
      <c r="I311" s="66">
        <v>5000000</v>
      </c>
      <c r="J311" s="21" t="s">
        <v>348</v>
      </c>
      <c r="K311" s="21" t="s">
        <v>348</v>
      </c>
      <c r="L311" s="53" t="s">
        <v>393</v>
      </c>
    </row>
    <row r="312" spans="2:12" ht="33.75">
      <c r="B312" s="53">
        <v>10170000</v>
      </c>
      <c r="C312" s="25" t="s">
        <v>312</v>
      </c>
      <c r="D312" s="57">
        <v>42737</v>
      </c>
      <c r="E312" s="53">
        <v>195</v>
      </c>
      <c r="F312" s="24" t="s">
        <v>28</v>
      </c>
      <c r="G312" s="26" t="s">
        <v>351</v>
      </c>
      <c r="H312" s="66">
        <v>119895789</v>
      </c>
      <c r="I312" s="66">
        <v>119895789</v>
      </c>
      <c r="J312" s="21" t="s">
        <v>348</v>
      </c>
      <c r="K312" s="21" t="s">
        <v>348</v>
      </c>
      <c r="L312" s="53" t="s">
        <v>393</v>
      </c>
    </row>
    <row r="313" spans="2:12" ht="45">
      <c r="B313" s="53">
        <v>82121506</v>
      </c>
      <c r="C313" s="25" t="s">
        <v>313</v>
      </c>
      <c r="D313" s="57">
        <v>42948</v>
      </c>
      <c r="E313" s="53">
        <v>60</v>
      </c>
      <c r="F313" s="24" t="s">
        <v>28</v>
      </c>
      <c r="G313" s="26" t="s">
        <v>351</v>
      </c>
      <c r="H313" s="66">
        <v>15600000</v>
      </c>
      <c r="I313" s="66">
        <v>15600000</v>
      </c>
      <c r="J313" s="21" t="s">
        <v>348</v>
      </c>
      <c r="K313" s="21" t="s">
        <v>348</v>
      </c>
      <c r="L313" s="53" t="s">
        <v>393</v>
      </c>
    </row>
    <row r="314" spans="2:12" ht="78.75">
      <c r="B314" s="53">
        <v>70141504</v>
      </c>
      <c r="C314" s="25" t="s">
        <v>314</v>
      </c>
      <c r="D314" s="57">
        <v>42767</v>
      </c>
      <c r="E314" s="53">
        <v>255</v>
      </c>
      <c r="F314" s="24" t="s">
        <v>34</v>
      </c>
      <c r="G314" s="26" t="s">
        <v>351</v>
      </c>
      <c r="H314" s="66">
        <v>10100000</v>
      </c>
      <c r="I314" s="66">
        <v>10100000</v>
      </c>
      <c r="J314" s="21" t="s">
        <v>348</v>
      </c>
      <c r="K314" s="21" t="s">
        <v>348</v>
      </c>
      <c r="L314" s="53" t="s">
        <v>393</v>
      </c>
    </row>
    <row r="315" spans="2:12" ht="67.5">
      <c r="B315" s="53">
        <v>70141504</v>
      </c>
      <c r="C315" s="25" t="s">
        <v>315</v>
      </c>
      <c r="D315" s="57">
        <v>42767</v>
      </c>
      <c r="E315" s="53">
        <v>255</v>
      </c>
      <c r="F315" s="24" t="s">
        <v>34</v>
      </c>
      <c r="G315" s="26" t="s">
        <v>351</v>
      </c>
      <c r="H315" s="66">
        <v>10000000</v>
      </c>
      <c r="I315" s="66">
        <v>10000000</v>
      </c>
      <c r="J315" s="21" t="s">
        <v>348</v>
      </c>
      <c r="K315" s="21" t="s">
        <v>348</v>
      </c>
      <c r="L315" s="53" t="s">
        <v>393</v>
      </c>
    </row>
    <row r="316" spans="2:12" ht="45">
      <c r="B316" s="53">
        <v>81000000</v>
      </c>
      <c r="C316" s="25" t="s">
        <v>316</v>
      </c>
      <c r="D316" s="57">
        <v>42767</v>
      </c>
      <c r="E316" s="53">
        <v>60</v>
      </c>
      <c r="F316" s="24" t="s">
        <v>28</v>
      </c>
      <c r="G316" s="26" t="s">
        <v>351</v>
      </c>
      <c r="H316" s="66">
        <v>12500000</v>
      </c>
      <c r="I316" s="66">
        <v>12500000</v>
      </c>
      <c r="J316" s="21" t="s">
        <v>348</v>
      </c>
      <c r="K316" s="21" t="s">
        <v>348</v>
      </c>
      <c r="L316" s="53" t="s">
        <v>393</v>
      </c>
    </row>
    <row r="317" spans="2:12" ht="45">
      <c r="B317" s="53">
        <v>80000000</v>
      </c>
      <c r="C317" s="25" t="s">
        <v>317</v>
      </c>
      <c r="D317" s="57">
        <v>42826</v>
      </c>
      <c r="E317" s="53">
        <v>210</v>
      </c>
      <c r="F317" s="24" t="s">
        <v>34</v>
      </c>
      <c r="G317" s="26" t="s">
        <v>351</v>
      </c>
      <c r="H317" s="66">
        <v>79999987</v>
      </c>
      <c r="I317" s="66">
        <v>79999987</v>
      </c>
      <c r="J317" s="21" t="s">
        <v>348</v>
      </c>
      <c r="K317" s="21" t="s">
        <v>348</v>
      </c>
      <c r="L317" s="53" t="s">
        <v>393</v>
      </c>
    </row>
    <row r="318" spans="2:12" ht="45">
      <c r="B318" s="53">
        <v>80000000</v>
      </c>
      <c r="C318" s="25" t="s">
        <v>318</v>
      </c>
      <c r="D318" s="57">
        <v>42826</v>
      </c>
      <c r="E318" s="53">
        <v>210</v>
      </c>
      <c r="F318" s="24" t="s">
        <v>34</v>
      </c>
      <c r="G318" s="26" t="s">
        <v>351</v>
      </c>
      <c r="H318" s="66">
        <v>22285286.4</v>
      </c>
      <c r="I318" s="66">
        <v>22285286.4</v>
      </c>
      <c r="J318" s="21" t="s">
        <v>348</v>
      </c>
      <c r="K318" s="21" t="s">
        <v>348</v>
      </c>
      <c r="L318" s="53" t="s">
        <v>393</v>
      </c>
    </row>
    <row r="319" spans="2:12" ht="45">
      <c r="B319" s="53">
        <v>80000000</v>
      </c>
      <c r="C319" s="25" t="s">
        <v>319</v>
      </c>
      <c r="D319" s="57">
        <v>42826</v>
      </c>
      <c r="E319" s="53">
        <v>210</v>
      </c>
      <c r="F319" s="24" t="s">
        <v>34</v>
      </c>
      <c r="G319" s="26" t="s">
        <v>351</v>
      </c>
      <c r="H319" s="66">
        <v>8737996.4</v>
      </c>
      <c r="I319" s="66">
        <v>8737996.4</v>
      </c>
      <c r="J319" s="21" t="s">
        <v>348</v>
      </c>
      <c r="K319" s="21" t="s">
        <v>348</v>
      </c>
      <c r="L319" s="53" t="s">
        <v>393</v>
      </c>
    </row>
    <row r="320" spans="2:12" ht="45">
      <c r="B320" s="53">
        <v>44000000</v>
      </c>
      <c r="C320" s="25" t="s">
        <v>320</v>
      </c>
      <c r="D320" s="57">
        <v>42826</v>
      </c>
      <c r="E320" s="53">
        <v>60</v>
      </c>
      <c r="F320" s="24" t="s">
        <v>28</v>
      </c>
      <c r="G320" s="26" t="s">
        <v>351</v>
      </c>
      <c r="H320" s="66">
        <v>20000000</v>
      </c>
      <c r="I320" s="66">
        <v>20000000</v>
      </c>
      <c r="J320" s="21" t="s">
        <v>348</v>
      </c>
      <c r="K320" s="21" t="s">
        <v>348</v>
      </c>
      <c r="L320" s="53" t="s">
        <v>393</v>
      </c>
    </row>
    <row r="321" spans="2:12" ht="33.75">
      <c r="B321" s="53">
        <v>10170000</v>
      </c>
      <c r="C321" s="25" t="s">
        <v>321</v>
      </c>
      <c r="D321" s="57">
        <v>42826</v>
      </c>
      <c r="E321" s="53">
        <v>60</v>
      </c>
      <c r="F321" s="24" t="s">
        <v>28</v>
      </c>
      <c r="G321" s="26" t="s">
        <v>351</v>
      </c>
      <c r="H321" s="66">
        <v>2000000</v>
      </c>
      <c r="I321" s="66">
        <v>2000000</v>
      </c>
      <c r="J321" s="21" t="s">
        <v>348</v>
      </c>
      <c r="K321" s="21" t="s">
        <v>348</v>
      </c>
      <c r="L321" s="53" t="s">
        <v>393</v>
      </c>
    </row>
    <row r="322" spans="2:12" ht="67.5">
      <c r="B322" s="53">
        <v>80000000</v>
      </c>
      <c r="C322" s="25" t="s">
        <v>322</v>
      </c>
      <c r="D322" s="57">
        <v>42767</v>
      </c>
      <c r="E322" s="53">
        <v>30</v>
      </c>
      <c r="F322" s="24" t="s">
        <v>34</v>
      </c>
      <c r="G322" s="26" t="s">
        <v>351</v>
      </c>
      <c r="H322" s="66">
        <v>1800000</v>
      </c>
      <c r="I322" s="66">
        <v>1800000</v>
      </c>
      <c r="J322" s="21" t="s">
        <v>348</v>
      </c>
      <c r="K322" s="21" t="s">
        <v>348</v>
      </c>
      <c r="L322" s="53" t="s">
        <v>393</v>
      </c>
    </row>
    <row r="323" spans="2:12" ht="67.5">
      <c r="B323" s="53">
        <v>80000000</v>
      </c>
      <c r="C323" s="25" t="s">
        <v>323</v>
      </c>
      <c r="D323" s="57">
        <v>42737</v>
      </c>
      <c r="E323" s="53">
        <v>60</v>
      </c>
      <c r="F323" s="24" t="s">
        <v>34</v>
      </c>
      <c r="G323" s="26" t="s">
        <v>351</v>
      </c>
      <c r="H323" s="66">
        <v>4500000</v>
      </c>
      <c r="I323" s="66">
        <v>4500000</v>
      </c>
      <c r="J323" s="21" t="s">
        <v>348</v>
      </c>
      <c r="K323" s="21" t="s">
        <v>348</v>
      </c>
      <c r="L323" s="53" t="s">
        <v>393</v>
      </c>
    </row>
    <row r="324" spans="2:12" ht="67.5">
      <c r="B324" s="53">
        <v>44100000</v>
      </c>
      <c r="C324" s="25" t="s">
        <v>324</v>
      </c>
      <c r="D324" s="57">
        <v>42767</v>
      </c>
      <c r="E324" s="53">
        <v>30</v>
      </c>
      <c r="F324" s="24" t="s">
        <v>28</v>
      </c>
      <c r="G324" s="26" t="s">
        <v>351</v>
      </c>
      <c r="H324" s="66">
        <v>3800000</v>
      </c>
      <c r="I324" s="66">
        <v>3800000</v>
      </c>
      <c r="J324" s="21" t="s">
        <v>348</v>
      </c>
      <c r="K324" s="21" t="s">
        <v>348</v>
      </c>
      <c r="L324" s="53" t="s">
        <v>393</v>
      </c>
    </row>
    <row r="325" spans="2:12" ht="67.5">
      <c r="B325" s="53">
        <v>81000000</v>
      </c>
      <c r="C325" s="25" t="s">
        <v>325</v>
      </c>
      <c r="D325" s="57">
        <v>42767</v>
      </c>
      <c r="E325" s="53">
        <v>30</v>
      </c>
      <c r="F325" s="53" t="s">
        <v>28</v>
      </c>
      <c r="G325" s="26" t="s">
        <v>351</v>
      </c>
      <c r="H325" s="66">
        <v>5650000</v>
      </c>
      <c r="I325" s="66">
        <v>5650000</v>
      </c>
      <c r="J325" s="21" t="s">
        <v>348</v>
      </c>
      <c r="K325" s="21" t="s">
        <v>348</v>
      </c>
      <c r="L325" s="53" t="s">
        <v>393</v>
      </c>
    </row>
    <row r="326" spans="2:12" ht="22.5">
      <c r="B326" s="18">
        <v>39171700</v>
      </c>
      <c r="C326" s="51" t="s">
        <v>326</v>
      </c>
      <c r="D326" s="47">
        <v>42773</v>
      </c>
      <c r="E326" s="18">
        <v>300</v>
      </c>
      <c r="F326" s="53" t="s">
        <v>28</v>
      </c>
      <c r="G326" s="26" t="s">
        <v>351</v>
      </c>
      <c r="H326" s="66">
        <v>8000000</v>
      </c>
      <c r="I326" s="66">
        <v>8000000</v>
      </c>
      <c r="J326" s="21" t="s">
        <v>348</v>
      </c>
      <c r="K326" s="21" t="s">
        <v>348</v>
      </c>
      <c r="L326" s="18" t="s">
        <v>398</v>
      </c>
    </row>
    <row r="327" spans="2:12" ht="22.5">
      <c r="B327" s="18">
        <v>39121321</v>
      </c>
      <c r="C327" s="51" t="s">
        <v>327</v>
      </c>
      <c r="D327" s="52">
        <v>42804</v>
      </c>
      <c r="E327" s="18">
        <v>300</v>
      </c>
      <c r="F327" s="53" t="s">
        <v>28</v>
      </c>
      <c r="G327" s="26" t="s">
        <v>351</v>
      </c>
      <c r="H327" s="66">
        <v>18000000</v>
      </c>
      <c r="I327" s="66">
        <v>18000000</v>
      </c>
      <c r="J327" s="21" t="s">
        <v>348</v>
      </c>
      <c r="K327" s="21" t="s">
        <v>348</v>
      </c>
      <c r="L327" s="18" t="s">
        <v>398</v>
      </c>
    </row>
    <row r="328" spans="2:12" ht="22.5">
      <c r="B328" s="18">
        <v>41116000</v>
      </c>
      <c r="C328" s="51" t="s">
        <v>328</v>
      </c>
      <c r="D328" s="47">
        <v>42773</v>
      </c>
      <c r="E328" s="18">
        <v>30</v>
      </c>
      <c r="F328" s="53" t="s">
        <v>28</v>
      </c>
      <c r="G328" s="26" t="s">
        <v>351</v>
      </c>
      <c r="H328" s="66">
        <v>29973979</v>
      </c>
      <c r="I328" s="66">
        <v>29973979</v>
      </c>
      <c r="J328" s="21" t="s">
        <v>348</v>
      </c>
      <c r="K328" s="21" t="s">
        <v>348</v>
      </c>
      <c r="L328" s="18" t="s">
        <v>398</v>
      </c>
    </row>
    <row r="329" spans="2:12" ht="33.75">
      <c r="B329" s="18">
        <v>21101600</v>
      </c>
      <c r="C329" s="51" t="s">
        <v>329</v>
      </c>
      <c r="D329" s="52">
        <v>42804</v>
      </c>
      <c r="E329" s="18">
        <v>300</v>
      </c>
      <c r="F329" s="53" t="s">
        <v>28</v>
      </c>
      <c r="G329" s="26" t="s">
        <v>351</v>
      </c>
      <c r="H329" s="66">
        <v>10000000</v>
      </c>
      <c r="I329" s="66">
        <v>10000000</v>
      </c>
      <c r="J329" s="21" t="s">
        <v>348</v>
      </c>
      <c r="K329" s="21" t="s">
        <v>348</v>
      </c>
      <c r="L329" s="18" t="s">
        <v>398</v>
      </c>
    </row>
    <row r="330" spans="2:12" ht="45">
      <c r="B330" s="18">
        <v>41116000</v>
      </c>
      <c r="C330" s="51" t="s">
        <v>330</v>
      </c>
      <c r="D330" s="47">
        <v>42773</v>
      </c>
      <c r="E330" s="18">
        <v>30</v>
      </c>
      <c r="F330" s="53" t="s">
        <v>28</v>
      </c>
      <c r="G330" s="26" t="s">
        <v>351</v>
      </c>
      <c r="H330" s="66">
        <v>30000000</v>
      </c>
      <c r="I330" s="66">
        <v>30000000</v>
      </c>
      <c r="J330" s="21" t="s">
        <v>348</v>
      </c>
      <c r="K330" s="21" t="s">
        <v>348</v>
      </c>
      <c r="L330" s="18" t="s">
        <v>398</v>
      </c>
    </row>
    <row r="331" spans="2:12" ht="22.5">
      <c r="B331" s="18">
        <v>31261702</v>
      </c>
      <c r="C331" s="51" t="s">
        <v>331</v>
      </c>
      <c r="D331" s="47">
        <v>42773</v>
      </c>
      <c r="E331" s="18">
        <v>30</v>
      </c>
      <c r="F331" s="53" t="s">
        <v>28</v>
      </c>
      <c r="G331" s="26" t="s">
        <v>351</v>
      </c>
      <c r="H331" s="66">
        <v>1500000</v>
      </c>
      <c r="I331" s="66">
        <v>1500000</v>
      </c>
      <c r="J331" s="21" t="s">
        <v>348</v>
      </c>
      <c r="K331" s="21" t="s">
        <v>348</v>
      </c>
      <c r="L331" s="18" t="s">
        <v>398</v>
      </c>
    </row>
    <row r="332" spans="2:12" ht="22.5">
      <c r="B332" s="18">
        <v>39112401</v>
      </c>
      <c r="C332" s="51" t="s">
        <v>332</v>
      </c>
      <c r="D332" s="47">
        <v>42773</v>
      </c>
      <c r="E332" s="18">
        <v>30</v>
      </c>
      <c r="F332" s="53" t="s">
        <v>28</v>
      </c>
      <c r="G332" s="26" t="s">
        <v>351</v>
      </c>
      <c r="H332" s="66">
        <v>2526021</v>
      </c>
      <c r="I332" s="66">
        <v>2526021</v>
      </c>
      <c r="J332" s="21" t="s">
        <v>348</v>
      </c>
      <c r="K332" s="21" t="s">
        <v>348</v>
      </c>
      <c r="L332" s="18" t="s">
        <v>398</v>
      </c>
    </row>
    <row r="333" spans="2:12" ht="22.5">
      <c r="B333" s="18">
        <v>41100000</v>
      </c>
      <c r="C333" s="51" t="s">
        <v>333</v>
      </c>
      <c r="D333" s="47">
        <v>42773</v>
      </c>
      <c r="E333" s="18">
        <v>120</v>
      </c>
      <c r="F333" s="53" t="s">
        <v>28</v>
      </c>
      <c r="G333" s="26" t="s">
        <v>351</v>
      </c>
      <c r="H333" s="66">
        <v>500000000</v>
      </c>
      <c r="I333" s="66">
        <v>500000000</v>
      </c>
      <c r="J333" s="21" t="s">
        <v>348</v>
      </c>
      <c r="K333" s="21" t="s">
        <v>348</v>
      </c>
      <c r="L333" s="18" t="s">
        <v>398</v>
      </c>
    </row>
    <row r="334" spans="2:12" ht="22.5">
      <c r="B334" s="18">
        <v>7121400</v>
      </c>
      <c r="C334" s="51" t="s">
        <v>334</v>
      </c>
      <c r="D334" s="47">
        <v>42773</v>
      </c>
      <c r="E334" s="18">
        <v>90</v>
      </c>
      <c r="F334" s="53" t="s">
        <v>28</v>
      </c>
      <c r="G334" s="26" t="s">
        <v>351</v>
      </c>
      <c r="H334" s="66">
        <v>100000000</v>
      </c>
      <c r="I334" s="66">
        <v>100000000</v>
      </c>
      <c r="J334" s="21" t="s">
        <v>348</v>
      </c>
      <c r="K334" s="21" t="s">
        <v>348</v>
      </c>
      <c r="L334" s="18" t="s">
        <v>398</v>
      </c>
    </row>
    <row r="335" spans="2:12" ht="22.5">
      <c r="B335" s="18">
        <v>41120000</v>
      </c>
      <c r="C335" s="51" t="s">
        <v>335</v>
      </c>
      <c r="D335" s="47">
        <v>42773</v>
      </c>
      <c r="E335" s="18">
        <v>30</v>
      </c>
      <c r="F335" s="53" t="s">
        <v>28</v>
      </c>
      <c r="G335" s="18" t="s">
        <v>350</v>
      </c>
      <c r="H335" s="66">
        <v>6000000</v>
      </c>
      <c r="I335" s="66">
        <v>6000000</v>
      </c>
      <c r="J335" s="21" t="s">
        <v>348</v>
      </c>
      <c r="K335" s="21" t="s">
        <v>348</v>
      </c>
      <c r="L335" s="18" t="s">
        <v>398</v>
      </c>
    </row>
    <row r="336" spans="2:12" ht="23.25">
      <c r="B336" s="84">
        <v>80111620</v>
      </c>
      <c r="C336" s="83" t="s">
        <v>336</v>
      </c>
      <c r="D336" s="86">
        <v>42737</v>
      </c>
      <c r="E336" s="55">
        <v>90</v>
      </c>
      <c r="F336" s="24" t="s">
        <v>34</v>
      </c>
      <c r="G336" s="26" t="s">
        <v>351</v>
      </c>
      <c r="H336" s="66">
        <f>5900000*3</f>
        <v>17700000</v>
      </c>
      <c r="I336" s="66">
        <f>5900000*3</f>
        <v>17700000</v>
      </c>
      <c r="J336" s="21" t="s">
        <v>348</v>
      </c>
      <c r="K336" s="21" t="s">
        <v>348</v>
      </c>
      <c r="L336" s="69" t="s">
        <v>394</v>
      </c>
    </row>
    <row r="337" spans="2:12" ht="15">
      <c r="B337" s="84">
        <v>80111620</v>
      </c>
      <c r="C337" s="83" t="s">
        <v>337</v>
      </c>
      <c r="D337" s="86">
        <v>42768</v>
      </c>
      <c r="E337" s="55">
        <v>75</v>
      </c>
      <c r="F337" s="24" t="s">
        <v>34</v>
      </c>
      <c r="G337" s="26" t="s">
        <v>351</v>
      </c>
      <c r="H337" s="66">
        <f>1700000*2.5</f>
        <v>4250000</v>
      </c>
      <c r="I337" s="66">
        <f>1700000*2.5</f>
        <v>4250000</v>
      </c>
      <c r="J337" s="21" t="s">
        <v>348</v>
      </c>
      <c r="K337" s="21" t="s">
        <v>348</v>
      </c>
      <c r="L337" s="69" t="s">
        <v>394</v>
      </c>
    </row>
    <row r="338" spans="2:12" ht="15">
      <c r="B338" s="84">
        <v>80111620</v>
      </c>
      <c r="C338" s="83" t="s">
        <v>338</v>
      </c>
      <c r="D338" s="86">
        <v>42768</v>
      </c>
      <c r="E338" s="55">
        <v>75</v>
      </c>
      <c r="F338" s="24" t="s">
        <v>34</v>
      </c>
      <c r="G338" s="26" t="s">
        <v>351</v>
      </c>
      <c r="H338" s="66">
        <f>1700000*2.5</f>
        <v>4250000</v>
      </c>
      <c r="I338" s="66">
        <f>1700000*2.5</f>
        <v>4250000</v>
      </c>
      <c r="J338" s="21" t="s">
        <v>348</v>
      </c>
      <c r="K338" s="21" t="s">
        <v>348</v>
      </c>
      <c r="L338" s="69" t="s">
        <v>394</v>
      </c>
    </row>
    <row r="339" spans="2:12" ht="22.5">
      <c r="B339" s="18">
        <v>90000000</v>
      </c>
      <c r="C339" s="51" t="s">
        <v>339</v>
      </c>
      <c r="D339" s="47">
        <v>42796</v>
      </c>
      <c r="E339" s="18">
        <v>300</v>
      </c>
      <c r="F339" s="24" t="s">
        <v>34</v>
      </c>
      <c r="G339" s="26" t="s">
        <v>351</v>
      </c>
      <c r="H339" s="66">
        <v>3800000</v>
      </c>
      <c r="I339" s="66">
        <v>3800000</v>
      </c>
      <c r="J339" s="21" t="s">
        <v>348</v>
      </c>
      <c r="K339" s="21" t="s">
        <v>348</v>
      </c>
      <c r="L339" s="69" t="s">
        <v>394</v>
      </c>
    </row>
    <row r="340" spans="2:12" ht="15">
      <c r="B340" s="18">
        <v>49210000</v>
      </c>
      <c r="C340" s="51" t="s">
        <v>340</v>
      </c>
      <c r="D340" s="47">
        <v>42796</v>
      </c>
      <c r="E340" s="18">
        <v>300</v>
      </c>
      <c r="F340" s="24" t="s">
        <v>34</v>
      </c>
      <c r="G340" s="26" t="s">
        <v>351</v>
      </c>
      <c r="H340" s="66">
        <v>1500000</v>
      </c>
      <c r="I340" s="66">
        <v>1500000</v>
      </c>
      <c r="J340" s="21" t="s">
        <v>348</v>
      </c>
      <c r="K340" s="21" t="s">
        <v>348</v>
      </c>
      <c r="L340" s="18" t="s">
        <v>394</v>
      </c>
    </row>
    <row r="341" spans="2:12" ht="22.5">
      <c r="B341" s="63">
        <v>8000000000</v>
      </c>
      <c r="C341" s="51" t="s">
        <v>341</v>
      </c>
      <c r="D341" s="64" t="s">
        <v>342</v>
      </c>
      <c r="E341" s="55">
        <v>30</v>
      </c>
      <c r="F341" s="53" t="s">
        <v>28</v>
      </c>
      <c r="G341" s="26" t="s">
        <v>351</v>
      </c>
      <c r="H341" s="66">
        <v>30000000</v>
      </c>
      <c r="I341" s="66">
        <v>30000000</v>
      </c>
      <c r="J341" s="21" t="s">
        <v>348</v>
      </c>
      <c r="K341" s="21" t="s">
        <v>348</v>
      </c>
      <c r="L341" s="26" t="s">
        <v>397</v>
      </c>
    </row>
    <row r="342" spans="2:12" ht="22.5">
      <c r="B342" s="18">
        <v>800000000</v>
      </c>
      <c r="C342" s="51" t="s">
        <v>343</v>
      </c>
      <c r="D342" s="65">
        <v>42795</v>
      </c>
      <c r="E342" s="18">
        <v>20</v>
      </c>
      <c r="F342" s="24" t="s">
        <v>34</v>
      </c>
      <c r="G342" s="26" t="s">
        <v>351</v>
      </c>
      <c r="H342" s="66">
        <v>3000000</v>
      </c>
      <c r="I342" s="66">
        <v>3000000</v>
      </c>
      <c r="J342" s="21" t="s">
        <v>348</v>
      </c>
      <c r="K342" s="21" t="s">
        <v>348</v>
      </c>
      <c r="L342" s="26" t="s">
        <v>397</v>
      </c>
    </row>
    <row r="343" spans="2:12" ht="22.5">
      <c r="B343" s="18">
        <v>800000000</v>
      </c>
      <c r="C343" s="51" t="s">
        <v>344</v>
      </c>
      <c r="D343" s="65">
        <v>42887</v>
      </c>
      <c r="E343" s="18">
        <v>15</v>
      </c>
      <c r="F343" s="24" t="s">
        <v>34</v>
      </c>
      <c r="G343" s="26" t="s">
        <v>351</v>
      </c>
      <c r="H343" s="66">
        <v>2000000</v>
      </c>
      <c r="I343" s="66">
        <v>2000000</v>
      </c>
      <c r="J343" s="21" t="s">
        <v>348</v>
      </c>
      <c r="K343" s="21" t="s">
        <v>348</v>
      </c>
      <c r="L343" s="26" t="s">
        <v>397</v>
      </c>
    </row>
    <row r="344" spans="2:12" ht="33.75">
      <c r="B344" s="48">
        <v>80111600</v>
      </c>
      <c r="C344" s="25" t="s">
        <v>345</v>
      </c>
      <c r="D344" s="29">
        <v>42744</v>
      </c>
      <c r="E344" s="26">
        <v>351</v>
      </c>
      <c r="F344" s="24" t="s">
        <v>34</v>
      </c>
      <c r="G344" s="18" t="s">
        <v>350</v>
      </c>
      <c r="H344" s="66">
        <v>47970000</v>
      </c>
      <c r="I344" s="66">
        <v>47970000</v>
      </c>
      <c r="J344" s="21" t="s">
        <v>348</v>
      </c>
      <c r="K344" s="21" t="s">
        <v>348</v>
      </c>
      <c r="L344" s="53" t="s">
        <v>395</v>
      </c>
    </row>
    <row r="345" spans="2:12" ht="22.5">
      <c r="B345" s="50">
        <v>80111600</v>
      </c>
      <c r="C345" s="19" t="s">
        <v>346</v>
      </c>
      <c r="D345" s="29">
        <v>42744</v>
      </c>
      <c r="E345" s="26">
        <v>351</v>
      </c>
      <c r="F345" s="24" t="s">
        <v>34</v>
      </c>
      <c r="G345" s="18" t="s">
        <v>350</v>
      </c>
      <c r="H345" s="66">
        <v>47970000</v>
      </c>
      <c r="I345" s="66">
        <v>47970000</v>
      </c>
      <c r="J345" s="21" t="s">
        <v>348</v>
      </c>
      <c r="K345" s="21" t="s">
        <v>348</v>
      </c>
      <c r="L345" s="53" t="s">
        <v>395</v>
      </c>
    </row>
    <row r="346" ht="15">
      <c r="H346" s="87"/>
    </row>
  </sheetData>
  <sheetProtection/>
  <mergeCells count="2">
    <mergeCell ref="F5:I9"/>
    <mergeCell ref="F11:I15"/>
  </mergeCells>
  <hyperlinks>
    <hyperlink ref="L127" r:id="rId1" display="blvargas@elpooli.edu.co, Tel: 3197900 Ext. 359"/>
    <hyperlink ref="L332" r:id="rId2" display="lmocampo@elpoli.edu.co"/>
    <hyperlink ref="L333" r:id="rId3" display="lmocampo@elpoli.edu.co"/>
    <hyperlink ref="L334" r:id="rId4" display="lmocampo@elpoli.edu.co"/>
    <hyperlink ref="L335" r:id="rId5" display="lmocampo@elpoli.edu.co"/>
    <hyperlink ref="C8" r:id="rId6" display="www.politecnicojic.edu.co"/>
  </hyperlinks>
  <printOptions/>
  <pageMargins left="0.7" right="0.7" top="0.75" bottom="0.75" header="0.3" footer="0.3"/>
  <pageSetup horizontalDpi="600" verticalDpi="600" orientation="portrait" paperSize="9"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Diana Marcela Cañaveral Restrepo</cp:lastModifiedBy>
  <dcterms:created xsi:type="dcterms:W3CDTF">2012-12-10T15:58:41Z</dcterms:created>
  <dcterms:modified xsi:type="dcterms:W3CDTF">2017-01-30T16:20:34Z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