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90" windowWidth="7470" windowHeight="4395" activeTab="1"/>
  </bookViews>
  <sheets>
    <sheet name="A. INFORMACIÓN GENERAL" sheetId="1" r:id="rId1"/>
    <sheet name="B. ADQUISICIONES PLANEADAS " sheetId="2" r:id="rId2"/>
  </sheets>
  <definedNames>
    <definedName name="_xlnm._FilterDatabase" localSheetId="1" hidden="1">'B. ADQUISICIONES PLANEADAS '!$B$5:$U$316</definedName>
    <definedName name="_xlnm.Print_Area" localSheetId="1">'B. ADQUISICIONES PLANEADAS '!$B$1:$L$47</definedName>
  </definedNames>
  <calcPr fullCalcOnLoad="1"/>
</workbook>
</file>

<file path=xl/comments2.xml><?xml version="1.0" encoding="utf-8"?>
<comments xmlns="http://schemas.openxmlformats.org/spreadsheetml/2006/main">
  <authors>
    <author>DGONZALEZO</author>
    <author>Viviana Valencia Rold?n</author>
    <author>Diana Marcela Ca?averal Restrepo</author>
    <author>Elizabeth D?az Restrepo</author>
    <author>Maria Cristina Pineda Pineda</author>
  </authors>
  <commentList>
    <comment ref="B5" authorId="0">
      <text>
        <r>
          <rPr>
            <b/>
            <sz val="9"/>
            <rFont val="Tahoma"/>
            <family val="2"/>
          </rPr>
          <t>DGONZALEZO:</t>
        </r>
        <r>
          <rPr>
            <sz val="9"/>
            <rFont val="Tahoma"/>
            <family val="2"/>
          </rPr>
          <t xml:space="preserve">
</t>
        </r>
        <r>
          <rPr>
            <sz val="8"/>
            <rFont val="Tahoma"/>
            <family val="2"/>
          </rPr>
          <t>Escriba acá el código o códigos que aplican según la clasificación que se encuentra en la página web: www.colombiacompra.gov.co</t>
        </r>
      </text>
    </comment>
    <comment ref="C5" authorId="0">
      <text>
        <r>
          <rPr>
            <b/>
            <sz val="9"/>
            <rFont val="Tahoma"/>
            <family val="2"/>
          </rPr>
          <t>DGONZALEZO:</t>
        </r>
        <r>
          <rPr>
            <sz val="9"/>
            <rFont val="Tahoma"/>
            <family val="2"/>
          </rPr>
          <t xml:space="preserve">
Escriba acá el objeto contractual que se va a ejecutar.
</t>
        </r>
      </text>
    </comment>
    <comment ref="D5" authorId="0">
      <text>
        <r>
          <rPr>
            <b/>
            <sz val="9"/>
            <rFont val="Tahoma"/>
            <family val="2"/>
          </rPr>
          <t>DGONZALEZO:</t>
        </r>
        <r>
          <rPr>
            <sz val="9"/>
            <rFont val="Tahoma"/>
            <family val="2"/>
          </rPr>
          <t xml:space="preserve">
Es la fecha de la invitación o el proyecto de pliegos.
</t>
        </r>
      </text>
    </comment>
    <comment ref="E5" authorId="0">
      <text>
        <r>
          <rPr>
            <b/>
            <sz val="9"/>
            <rFont val="Tahoma"/>
            <family val="2"/>
          </rPr>
          <t>DGONZALEZO:</t>
        </r>
        <r>
          <rPr>
            <sz val="9"/>
            <rFont val="Tahoma"/>
            <family val="2"/>
          </rPr>
          <t xml:space="preserve">
Es el plazo del contrato que se pretende celebrar.
En meses o dias calendario</t>
        </r>
      </text>
    </comment>
    <comment ref="F5" authorId="0">
      <text>
        <r>
          <rPr>
            <sz val="8"/>
            <rFont val="Tahoma"/>
            <family val="2"/>
          </rPr>
          <t xml:space="preserve">DGONZALEZO: Se coloca alguna de  las modalidades establecidas en el Decreto 1510 de 2012, o de régimen especial.
</t>
        </r>
      </text>
    </comment>
    <comment ref="G5" authorId="0">
      <text>
        <r>
          <rPr>
            <b/>
            <sz val="9"/>
            <rFont val="Tahoma"/>
            <family val="2"/>
          </rPr>
          <t xml:space="preserve">DGONZALEZO: </t>
        </r>
        <r>
          <rPr>
            <sz val="9"/>
            <rFont val="Tahoma"/>
            <family val="2"/>
          </rPr>
          <t>Las fuentes de recursos pueden ser: ordinarios, del crédito, SGP, Regalías</t>
        </r>
      </text>
    </comment>
    <comment ref="H5" authorId="0">
      <text>
        <r>
          <rPr>
            <b/>
            <sz val="9"/>
            <rFont val="Tahoma"/>
            <family val="2"/>
          </rPr>
          <t>DGONZALEZO:</t>
        </r>
        <r>
          <rPr>
            <sz val="9"/>
            <rFont val="Tahoma"/>
            <family val="2"/>
          </rPr>
          <t xml:space="preserve">
Es el valor del contrato que se pretende celebrar
</t>
        </r>
      </text>
    </comment>
    <comment ref="I5" authorId="0">
      <text>
        <r>
          <rPr>
            <b/>
            <sz val="9"/>
            <rFont val="Tahoma"/>
            <family val="2"/>
          </rPr>
          <t>DGONZALEZO:</t>
        </r>
        <r>
          <rPr>
            <sz val="9"/>
            <rFont val="Tahoma"/>
            <family val="2"/>
          </rPr>
          <t xml:space="preserve">
en caso de tener vigencia futura colocar aquí el valor de los recursos únicamente de la vigencia 2016.
</t>
        </r>
      </text>
    </comment>
    <comment ref="J5" authorId="0">
      <text>
        <r>
          <rPr>
            <b/>
            <sz val="9"/>
            <rFont val="Tahoma"/>
            <family val="2"/>
          </rPr>
          <t>DGONZALEZO:</t>
        </r>
        <r>
          <rPr>
            <sz val="9"/>
            <rFont val="Tahoma"/>
            <family val="2"/>
          </rPr>
          <t xml:space="preserve">
Aquí colocar SI o NO
</t>
        </r>
      </text>
    </comment>
    <comment ref="K5" authorId="0">
      <text>
        <r>
          <rPr>
            <b/>
            <sz val="9"/>
            <rFont val="Tahoma"/>
            <family val="2"/>
          </rPr>
          <t>DGONZALEZO:</t>
        </r>
        <r>
          <rPr>
            <sz val="9"/>
            <rFont val="Tahoma"/>
            <family val="2"/>
          </rPr>
          <t xml:space="preserve">
Los estados son:  aprobadas, sin solicitar o NA.
</t>
        </r>
      </text>
    </comment>
    <comment ref="L5" authorId="0">
      <text>
        <r>
          <rPr>
            <b/>
            <sz val="9"/>
            <rFont val="Tahoma"/>
            <family val="2"/>
          </rPr>
          <t>DGONZALEZO:</t>
        </r>
        <r>
          <rPr>
            <sz val="9"/>
            <rFont val="Tahoma"/>
            <family val="2"/>
          </rPr>
          <t xml:space="preserve">
Nombres, apellidos, cargo, teléfono y correo del encargado del plan en su dependencia.
</t>
        </r>
      </text>
    </comment>
    <comment ref="H65" authorId="1">
      <text>
        <r>
          <rPr>
            <b/>
            <sz val="9"/>
            <rFont val="Tahoma"/>
            <family val="0"/>
          </rPr>
          <t>Viviana Valencia Roldán:</t>
        </r>
        <r>
          <rPr>
            <sz val="9"/>
            <rFont val="Tahoma"/>
            <family val="0"/>
          </rPr>
          <t xml:space="preserve">
Se estima un 11% más con base en lo cobrado en 2015, de acuerdo con el incremento que tuvo del 2014 al 2015.</t>
        </r>
      </text>
    </comment>
    <comment ref="H66" authorId="1">
      <text>
        <r>
          <rPr>
            <b/>
            <sz val="9"/>
            <rFont val="Tahoma"/>
            <family val="0"/>
          </rPr>
          <t>Viviana Valencia Roldán:</t>
        </r>
        <r>
          <rPr>
            <sz val="9"/>
            <rFont val="Tahoma"/>
            <family val="0"/>
          </rPr>
          <t xml:space="preserve">
Se estima un 15% más con base en lo cobrado en 2015, de acuerdo con el incremento que tuvo del 2014 al 2015.</t>
        </r>
      </text>
    </comment>
    <comment ref="H73" authorId="2">
      <text>
        <r>
          <rPr>
            <b/>
            <sz val="9"/>
            <rFont val="Tahoma"/>
            <family val="2"/>
          </rPr>
          <t>En el PAA inicial estaba por $142.730.528</t>
        </r>
        <r>
          <rPr>
            <sz val="9"/>
            <rFont val="Tahoma"/>
            <family val="2"/>
          </rPr>
          <t xml:space="preserve">
</t>
        </r>
      </text>
    </comment>
    <comment ref="H75" authorId="2">
      <text>
        <r>
          <rPr>
            <b/>
            <sz val="9"/>
            <rFont val="Tahoma"/>
            <family val="0"/>
          </rPr>
          <t>En el PAA inicial estaba por $164.160.365</t>
        </r>
        <r>
          <rPr>
            <sz val="9"/>
            <rFont val="Tahoma"/>
            <family val="0"/>
          </rPr>
          <t xml:space="preserve">
</t>
        </r>
      </text>
    </comment>
    <comment ref="H78" authorId="2">
      <text>
        <r>
          <rPr>
            <b/>
            <sz val="9"/>
            <rFont val="Tahoma"/>
            <family val="0"/>
          </rPr>
          <t>En el PAA inicial estaba por $140.051.924</t>
        </r>
      </text>
    </comment>
    <comment ref="F94" authorId="3">
      <text>
        <r>
          <rPr>
            <b/>
            <sz val="9"/>
            <rFont val="Tahoma"/>
            <family val="2"/>
          </rPr>
          <t>Elizabeth Díaz Restrepo:</t>
        </r>
        <r>
          <rPr>
            <sz val="9"/>
            <rFont val="Tahoma"/>
            <family val="2"/>
          </rPr>
          <t xml:space="preserve">
Basados en el Decreto 1082 de 2015, artículo 2.2.1.2.1.4.9, donde se expresa que las Entidades Estatales pueden contratar bajo la modalidad de contratación directa la prestación de servicios profesionales y de apoyo a la gestión con la persona natural o jurídica que esté en capacidad de ejecutar el objeto del contrato, siempre y cuando la Entidad Estatal verifique la idoneidad o experiencia requerida y relacionada con el área de que se trate.</t>
        </r>
      </text>
    </comment>
    <comment ref="H222" authorId="2">
      <text>
        <r>
          <rPr>
            <b/>
            <sz val="9"/>
            <rFont val="Tahoma"/>
            <family val="0"/>
          </rPr>
          <t>Cooperación $45.000.000 - Graduados $2.000.000 - Fomento Cultural $3.000.000 - Fomento Empresarial $3.000.000</t>
        </r>
        <r>
          <rPr>
            <sz val="9"/>
            <rFont val="Tahoma"/>
            <family val="0"/>
          </rPr>
          <t xml:space="preserve">
</t>
        </r>
      </text>
    </comment>
    <comment ref="H223" authorId="2">
      <text>
        <r>
          <rPr>
            <b/>
            <sz val="9"/>
            <rFont val="Tahoma"/>
            <family val="0"/>
          </rPr>
          <t>Cooperación $3.000.000 - Graduados $2.000.000 - Fomento Cultural $5.000.000 - Fomento Empresarial $5.000.000</t>
        </r>
      </text>
    </comment>
    <comment ref="H224" authorId="2">
      <text>
        <r>
          <rPr>
            <b/>
            <sz val="9"/>
            <rFont val="Tahoma"/>
            <family val="0"/>
          </rPr>
          <t>Cooperación $15.000.000 - Graduados $10.000.000 - Fomento Cultural $10.000.000 - Fomento Empresarial $10.000.000</t>
        </r>
        <r>
          <rPr>
            <sz val="9"/>
            <rFont val="Tahoma"/>
            <family val="0"/>
          </rPr>
          <t xml:space="preserve">
</t>
        </r>
      </text>
    </comment>
    <comment ref="H239" authorId="4">
      <text>
        <r>
          <rPr>
            <b/>
            <sz val="9"/>
            <rFont val="Calibri"/>
            <family val="2"/>
          </rPr>
          <t>Maria Cristina Pineda Pineda:</t>
        </r>
        <r>
          <rPr>
            <sz val="9"/>
            <rFont val="Calibri"/>
            <family val="2"/>
          </rPr>
          <t xml:space="preserve">
Se calculan 4 talleres grupales  x $8.000 cada refrigerio, distribbuiod por eventos y por municipio. (el rubro se saca de refrigerios y de logística talleres</t>
        </r>
      </text>
    </comment>
    <comment ref="H241" authorId="4">
      <text>
        <r>
          <rPr>
            <b/>
            <sz val="9"/>
            <rFont val="Calibri"/>
            <family val="2"/>
          </rPr>
          <t>Maria Cristina Pineda Pineda:</t>
        </r>
        <r>
          <rPr>
            <sz val="9"/>
            <rFont val="Calibri"/>
            <family val="2"/>
          </rPr>
          <t xml:space="preserve">
Se anexa al valor del contrato $1.200.000 de gastos de viaje</t>
        </r>
      </text>
    </comment>
    <comment ref="H242" authorId="4">
      <text>
        <r>
          <rPr>
            <b/>
            <sz val="9"/>
            <rFont val="Calibri"/>
            <family val="2"/>
          </rPr>
          <t>Maria Cristina Pineda Pineda:</t>
        </r>
        <r>
          <rPr>
            <sz val="9"/>
            <rFont val="Calibri"/>
            <family val="2"/>
          </rPr>
          <t xml:space="preserve">
Se anexa al valor del contrato $1.200.000 de gastos de viaje</t>
        </r>
      </text>
    </comment>
    <comment ref="H243" authorId="4">
      <text>
        <r>
          <rPr>
            <b/>
            <sz val="9"/>
            <rFont val="Calibri"/>
            <family val="2"/>
          </rPr>
          <t>Maria Cristina Pineda Pineda:</t>
        </r>
        <r>
          <rPr>
            <sz val="9"/>
            <rFont val="Calibri"/>
            <family val="2"/>
          </rPr>
          <t xml:space="preserve">
Se anexa al valor del contrato $1.200.000 de gastos de viaje</t>
        </r>
      </text>
    </comment>
    <comment ref="H244" authorId="4">
      <text>
        <r>
          <rPr>
            <b/>
            <sz val="9"/>
            <rFont val="Calibri"/>
            <family val="2"/>
          </rPr>
          <t>Maria Cristina Pineda Pineda:</t>
        </r>
        <r>
          <rPr>
            <sz val="9"/>
            <rFont val="Calibri"/>
            <family val="2"/>
          </rPr>
          <t xml:space="preserve">
Se anexa al valor del contrato $1.200.000 de gastos de viaje</t>
        </r>
      </text>
    </comment>
    <comment ref="I75" authorId="2">
      <text>
        <r>
          <rPr>
            <b/>
            <sz val="9"/>
            <rFont val="Tahoma"/>
            <family val="0"/>
          </rPr>
          <t>En el PAA inicial estaba por $164.160.365</t>
        </r>
        <r>
          <rPr>
            <sz val="9"/>
            <rFont val="Tahoma"/>
            <family val="0"/>
          </rPr>
          <t xml:space="preserve">
</t>
        </r>
      </text>
    </comment>
  </commentList>
</comments>
</file>

<file path=xl/sharedStrings.xml><?xml version="1.0" encoding="utf-8"?>
<sst xmlns="http://schemas.openxmlformats.org/spreadsheetml/2006/main" count="1927" uniqueCount="425">
  <si>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</si>
  <si>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</si>
  <si>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</si>
  <si>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</si>
  <si>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</si>
  <si>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</si>
  <si>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</si>
  <si>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</si>
  <si>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</si>
  <si>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Fecha estimada de inicio de proceso de selección</t>
  </si>
  <si>
    <t>Códigos UNSPSC</t>
  </si>
  <si>
    <t xml:space="preserve">B. ADQUISICIONES PLANEADAS </t>
  </si>
  <si>
    <t>PLAN ANUAL DE ADQUISICIONES</t>
  </si>
  <si>
    <t>A. INFORMACIÓN GENERAL DE LA ENTIDAD</t>
  </si>
  <si>
    <t>Nombre</t>
  </si>
  <si>
    <t>POLITECNICO COLOMBIANO JAIME ISAZA CADAVID</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</si>
  <si>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</si>
  <si>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</si>
  <si>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48 # 7 - 151</t>
  </si>
  <si>
    <t>Teléfono</t>
  </si>
  <si>
    <t>Página web</t>
  </si>
  <si>
    <t>www.politecnicojic.edu.co</t>
  </si>
  <si>
    <t>Misión y visión</t>
  </si>
  <si>
    <t>Perspectiva estratégica</t>
  </si>
  <si>
    <t>FORMACION TECNOLOGICA DE EXCELENCIA, DESARROLLO CIENTIFICO Y TECNOLOGICO, INTERACCION POLITECNICO COLOMBIANO-SOCIEDAD, FORTALECIMIENTO DEL CAPITAL SOCIAL DEL TERRITORIO Y MODERNIZACION DE LA GESTION UNIVERSITARIA.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</si>
  <si>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</si>
  <si>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</si>
  <si>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</si>
  <si>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</si>
  <si>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</si>
  <si>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</si>
  <si>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PLAN ANUAL DE ADQUISICIONES Y DE SUPERVISIÓN 2016- POLITÉCNICO COLOMBIANO JAIME ISAZA CADAVID</t>
  </si>
  <si>
    <t>Fondos Comunes</t>
  </si>
  <si>
    <t>Suministro de 500 galones de ACPM en las instalaciones de la granja Román Gómez  G. de Marinilla.</t>
  </si>
  <si>
    <t>Mantenimiento techos</t>
  </si>
  <si>
    <t>Mantenimiento cancha sintetica</t>
  </si>
  <si>
    <t>Suministro e instalacion de vidrios</t>
  </si>
  <si>
    <r>
      <t>Contratación de los servicios de</t>
    </r>
    <r>
      <rPr>
        <b/>
        <sz val="8"/>
        <color indexed="8"/>
        <rFont val="Arial"/>
        <family val="2"/>
      </rPr>
      <t xml:space="preserve"> vigilancia </t>
    </r>
    <r>
      <rPr>
        <sz val="8"/>
        <color indexed="8"/>
        <rFont val="Arial"/>
        <family val="2"/>
      </rPr>
      <t>integrada con suministro de elementos de apoyo tecnológico, de acuerdo con la descripción y especificaciones establecidas en los Pliegos de Condiciones.</t>
    </r>
  </si>
  <si>
    <r>
      <t xml:space="preserve">Prestación del servicio público de </t>
    </r>
    <r>
      <rPr>
        <b/>
        <sz val="8"/>
        <color indexed="8"/>
        <rFont val="Arial"/>
        <family val="2"/>
      </rPr>
      <t xml:space="preserve">transporte terrestre </t>
    </r>
    <r>
      <rPr>
        <sz val="8"/>
        <color indexed="8"/>
        <rFont val="Arial"/>
        <family val="2"/>
      </rPr>
      <t>automotor especial de pasajeros para el desarrollo de las prácticas docentes extramurales de la Institución de las diferentes sedes, incluyendo el transporte de algunos suministros y equipos (con características de volumen y peso inferiores a la capacidad de camionetas) institucionales requeridos en las Sedes Bello, Niquía, Rionegro, La Pintada y centros agrarios ubicados en Marinilla y San Jerónimo, y eventualmente a destinos dentro del territorio nacional.</t>
    </r>
  </si>
  <si>
    <r>
      <t>Servicio de control</t>
    </r>
    <r>
      <rPr>
        <b/>
        <sz val="8"/>
        <color indexed="8"/>
        <rFont val="Arial"/>
        <family val="2"/>
      </rPr>
      <t xml:space="preserve"> fumigación</t>
    </r>
    <r>
      <rPr>
        <sz val="8"/>
        <color indexed="8"/>
        <rFont val="Arial"/>
        <family val="2"/>
      </rPr>
      <t xml:space="preserve"> (productos autorizados por las autoridades competentes para este tipo de ambientes) contra rastreros, roedores, hormigas y zancudos en las edificaciones de todas las sedes del Politécnico. Estas actividades se realizarán en los meses de julio, octubre (los primero días del mes) y diciembre (los últimos días del mes) con controles durante todo el año con posibles fumigaciones parciales en caso de ser necesarias.</t>
    </r>
  </si>
  <si>
    <r>
      <t xml:space="preserve">Mantenimiento mensual de los </t>
    </r>
    <r>
      <rPr>
        <b/>
        <sz val="8"/>
        <color indexed="8"/>
        <rFont val="Arial"/>
        <family val="2"/>
      </rPr>
      <t>aires acondicionados</t>
    </r>
    <r>
      <rPr>
        <sz val="8"/>
        <color indexed="8"/>
        <rFont val="Arial"/>
        <family val="2"/>
      </rPr>
      <t>, reparación en caso de ser necesario (incluye repuestos) dentro de las veinticuatro (24) horas siguientes a la solicitud del interventor.</t>
    </r>
  </si>
  <si>
    <r>
      <t xml:space="preserve">Mantenimiento de cuatro (4) </t>
    </r>
    <r>
      <rPr>
        <b/>
        <sz val="8"/>
        <color indexed="8"/>
        <rFont val="Arial"/>
        <family val="2"/>
      </rPr>
      <t>ascensores</t>
    </r>
    <r>
      <rPr>
        <sz val="8"/>
        <color indexed="8"/>
        <rFont val="Arial"/>
        <family val="2"/>
      </rPr>
      <t xml:space="preserve"> marca Altivone en el Politécnico Colombiano Jaime Isaza Cadavid, sede poblado, incluye visita para reparaciones de emergencia.</t>
    </r>
  </si>
  <si>
    <t>Corredor de seguros.</t>
  </si>
  <si>
    <t>Mantenimiento Vehículo Rectoria</t>
  </si>
  <si>
    <r>
      <t>Prestación de servicios generales de</t>
    </r>
    <r>
      <rPr>
        <b/>
        <sz val="8"/>
        <color indexed="8"/>
        <rFont val="Arial"/>
        <family val="2"/>
      </rPr>
      <t xml:space="preserve"> aseo y mantenimiento</t>
    </r>
    <r>
      <rPr>
        <sz val="8"/>
        <color indexed="8"/>
        <rFont val="Arial"/>
        <family val="2"/>
      </rPr>
      <t>, que incluye el suministro de los implementos y la dotación, de acuerdo con la descripción y especificaciones establecidas en los Pliegos de Condiciones.</t>
    </r>
  </si>
  <si>
    <r>
      <t xml:space="preserve">Suministro de </t>
    </r>
    <r>
      <rPr>
        <b/>
        <sz val="8"/>
        <color indexed="8"/>
        <rFont val="Arial"/>
        <family val="2"/>
      </rPr>
      <t>materiales de construcción</t>
    </r>
    <r>
      <rPr>
        <sz val="8"/>
        <color indexed="8"/>
        <rFont val="Arial"/>
        <family val="2"/>
      </rPr>
      <t xml:space="preserve">, insumos </t>
    </r>
    <r>
      <rPr>
        <b/>
        <sz val="8"/>
        <color indexed="8"/>
        <rFont val="Arial"/>
        <family val="2"/>
      </rPr>
      <t>hidrosanitarios</t>
    </r>
    <r>
      <rPr>
        <sz val="8"/>
        <color indexed="8"/>
        <rFont val="Arial"/>
        <family val="2"/>
      </rPr>
      <t>,</t>
    </r>
    <r>
      <rPr>
        <b/>
        <sz val="8"/>
        <color indexed="8"/>
        <rFont val="Arial"/>
        <family val="2"/>
      </rPr>
      <t xml:space="preserve"> electricos</t>
    </r>
    <r>
      <rPr>
        <sz val="8"/>
        <color indexed="8"/>
        <rFont val="Arial"/>
        <family val="2"/>
      </rPr>
      <t>, de cerrajeria  y repuestos de ferretería para la ejecución de mantenimiento, reparaciones, adecuaciones menores y corrección de imprevistos en la infraestructura física del Politécnico Colombiano Jaime Isaza Cadavid, en sus diferentes  sedes.</t>
    </r>
  </si>
  <si>
    <r>
      <rPr>
        <b/>
        <sz val="8"/>
        <color indexed="8"/>
        <rFont val="Arial"/>
        <family val="2"/>
      </rPr>
      <t>Suministro de uniformes</t>
    </r>
    <r>
      <rPr>
        <sz val="8"/>
        <color indexed="8"/>
        <rFont val="Arial"/>
        <family val="2"/>
      </rPr>
      <t xml:space="preserve"> para empleados (operarios y servicios generales) de acuerdo a las necesidades de la Institución con las medidas tomadas por el proveedor del Politécnico Colombiano JIC.</t>
    </r>
  </si>
  <si>
    <r>
      <rPr>
        <b/>
        <sz val="8"/>
        <color indexed="8"/>
        <rFont val="Arial"/>
        <family val="2"/>
      </rPr>
      <t>Mantenimiento de extintores</t>
    </r>
    <r>
      <rPr>
        <sz val="8"/>
        <color indexed="8"/>
        <rFont val="Arial"/>
        <family val="2"/>
      </rPr>
      <t>, incluye: Recarga de extintor, suministro de repuestos y reparación.</t>
    </r>
  </si>
  <si>
    <r>
      <t xml:space="preserve">Servicio técnico para reparación y mantenimiento preventivo a </t>
    </r>
    <r>
      <rPr>
        <b/>
        <sz val="8"/>
        <color indexed="8"/>
        <rFont val="Arial"/>
        <family val="2"/>
      </rPr>
      <t>puertas vidrieras</t>
    </r>
    <r>
      <rPr>
        <sz val="8"/>
        <color indexed="8"/>
        <rFont val="Arial"/>
        <family val="2"/>
      </rPr>
      <t xml:space="preserve"> automáticas deslizantes del Politécnico Colombiano Jaime Isaza Cadavid.</t>
    </r>
  </si>
  <si>
    <r>
      <t xml:space="preserve">Protección y </t>
    </r>
    <r>
      <rPr>
        <b/>
        <sz val="8"/>
        <color indexed="8"/>
        <rFont val="Arial"/>
        <family val="2"/>
      </rPr>
      <t>Recubrimiento</t>
    </r>
    <r>
      <rPr>
        <sz val="8"/>
        <color indexed="8"/>
        <rFont val="Arial"/>
        <family val="2"/>
      </rPr>
      <t xml:space="preserve"> de muros y torres que se encuentran alrededor de la </t>
    </r>
    <r>
      <rPr>
        <b/>
        <sz val="8"/>
        <color indexed="8"/>
        <rFont val="Arial"/>
        <family val="2"/>
      </rPr>
      <t>cancha sintética</t>
    </r>
    <r>
      <rPr>
        <sz val="8"/>
        <color indexed="8"/>
        <rFont val="Arial"/>
        <family val="2"/>
      </rPr>
      <t xml:space="preserve"> a solicitud del interventor.</t>
    </r>
  </si>
  <si>
    <r>
      <t xml:space="preserve">Contratación de las pólizas de un Grupo N°3 de </t>
    </r>
    <r>
      <rPr>
        <b/>
        <sz val="8"/>
        <color indexed="8"/>
        <rFont val="Arial"/>
        <family val="2"/>
      </rPr>
      <t xml:space="preserve">Seguros </t>
    </r>
    <r>
      <rPr>
        <sz val="8"/>
        <color indexed="8"/>
        <rFont val="Arial"/>
        <family val="2"/>
      </rPr>
      <t>Responsabilidad Civil de Servidores Públicos y demás seguros que el POLITECNICO COLOMBIANO “JAIME ISAZA CADAVID” .</t>
    </r>
  </si>
  <si>
    <t>Mantenimiento de Aire acondicionado Piso 2 rack.</t>
  </si>
  <si>
    <t>Mantenimiento deck P40 primer piso y auditorio</t>
  </si>
  <si>
    <r>
      <rPr>
        <b/>
        <sz val="8"/>
        <color indexed="8"/>
        <rFont val="Arial"/>
        <family val="2"/>
      </rPr>
      <t>Dotación</t>
    </r>
    <r>
      <rPr>
        <sz val="8"/>
        <color indexed="8"/>
        <rFont val="Arial"/>
        <family val="2"/>
      </rPr>
      <t xml:space="preserve"> equipo y herramienta de </t>
    </r>
    <r>
      <rPr>
        <b/>
        <sz val="8"/>
        <color indexed="8"/>
        <rFont val="Arial"/>
        <family val="2"/>
      </rPr>
      <t xml:space="preserve">seguridad </t>
    </r>
    <r>
      <rPr>
        <sz val="8"/>
        <color indexed="8"/>
        <rFont val="Arial"/>
        <family val="2"/>
      </rPr>
      <t>para el personal de mantenimiento.</t>
    </r>
  </si>
  <si>
    <t>No</t>
  </si>
  <si>
    <r>
      <rPr>
        <b/>
        <sz val="8"/>
        <color indexed="8"/>
        <rFont val="Arial"/>
        <family val="2"/>
      </rPr>
      <t>Gasolina</t>
    </r>
    <r>
      <rPr>
        <sz val="8"/>
        <color indexed="8"/>
        <rFont val="Arial"/>
        <family val="2"/>
      </rPr>
      <t xml:space="preserve"> vehiculo rectoria</t>
    </r>
  </si>
  <si>
    <r>
      <rPr>
        <b/>
        <sz val="8"/>
        <color indexed="8"/>
        <rFont val="Arial"/>
        <family val="2"/>
      </rPr>
      <t>Seguros</t>
    </r>
    <r>
      <rPr>
        <sz val="8"/>
        <color indexed="8"/>
        <rFont val="Arial"/>
        <family val="2"/>
      </rPr>
      <t xml:space="preserve"> de Accidentes Personales, Vida grupo deudores Anual, Vida grupo deudores Mensual, Accidentes Personales Jóvenes con Futuro, y demás seguros que el POLITECNICO COLOMBIANO “JAIME ISAZA CADAVID” Ramo 1</t>
    </r>
  </si>
  <si>
    <r>
      <t xml:space="preserve">Contratación de las pólizas de </t>
    </r>
    <r>
      <rPr>
        <b/>
        <sz val="8"/>
        <color indexed="8"/>
        <rFont val="Arial"/>
        <family val="2"/>
      </rPr>
      <t>seguros</t>
    </r>
    <r>
      <rPr>
        <sz val="8"/>
        <color indexed="8"/>
        <rFont val="Arial"/>
        <family val="2"/>
      </rPr>
      <t xml:space="preserve"> de todo riesgo daños materiales, seguro automóviles, seguro de responsabilidad civil extracontractual, seguro de transporte de valores, seguro de equipo y maquinaria , seguro de manejo global de entidades estatales y seguro de incendio deudores y demás seguros que el POLITECNICO COLOMBIANO “JAIME ISAZA CADAVID” deba presentar con ocasión de la suscripción de contratos y/o convenios interadministrativos en desarrollo de la operación comercial de la entidad. Ramo 2</t>
    </r>
  </si>
  <si>
    <t>47101500
47121800
72103300
76111500
76111600</t>
  </si>
  <si>
    <t>Director de Servicios Generales. Tel 034 3197954</t>
  </si>
  <si>
    <t>N/A</t>
  </si>
  <si>
    <t>Inversión</t>
  </si>
  <si>
    <t>Contratación Directa</t>
  </si>
  <si>
    <t xml:space="preserve">Fondos comunes </t>
  </si>
  <si>
    <t>NO</t>
  </si>
  <si>
    <t>NA</t>
  </si>
  <si>
    <t>Prestación de Servicios Profesionales, para brindar apoyo jurídico a los diferentes procesos que realizan la Coordinación de Adquisiciones y la Oficina Asesora Jurídica del POLITÉCNICO, para el mejoramiento de sus procesos y el cumplimiento de los términos legales, mediante la realización de las actividades necesarias para el efecto.</t>
  </si>
  <si>
    <t>Suministro de tiquetes aéreos para diferentes destinos locales, nacionales e internacionales para la comunidad académica del Politécnico Colombiano Jaime Isaza Cadavid, previa solicitud del supervisor del contrato</t>
  </si>
  <si>
    <t>Proceso de convocatoria pública</t>
  </si>
  <si>
    <t>Fondos comunes e Inversión</t>
  </si>
  <si>
    <t>Suministro por demanda de papelería, útiles y artículos de oficina requeridos para apoyar la gestión administrativa del Politécnico Colombiano Jaime Isaza Cadavid, hasta por el valor del presupuesto asignado, para las diferentes sedes, con entregas periódicas, de conformidad con las especificaciones técnicas</t>
  </si>
  <si>
    <t>Funcionamiento</t>
  </si>
  <si>
    <t>39120000
30181800
30130000</t>
  </si>
  <si>
    <t>Si</t>
  </si>
  <si>
    <t>Sin solicitar</t>
  </si>
  <si>
    <t>Prestación de servicios para levantar la Información Laboral de personal activo e inactivo de la Institución y de sus beneficiarios PASIVOCOL</t>
  </si>
  <si>
    <t>Fondos comunes</t>
  </si>
  <si>
    <t>Prestación de servicios para apoyar a la Dirección de Gestión Humana, en la gestión del Pasivo Pensional</t>
  </si>
  <si>
    <t>CÁLCULO ACTURIAL</t>
  </si>
  <si>
    <t>Prestación de Servicios para el soporte y mantenimiento del software G+</t>
  </si>
  <si>
    <t>Prestación de Servicios profesionales para apoyar a la Dirección de Gestión Humana en lo relacionado con  el riesgo psicosocial, acompañamiento y soporte en pruebas. psicológicas al personal y los procesos administrativos de la Institución</t>
  </si>
  <si>
    <t>10 meses</t>
  </si>
  <si>
    <t>Estampilla Politécnica</t>
  </si>
  <si>
    <t>Juan José Torres Ramírez- CC 8430011- 3191700 ext 297. juantorres@elpoli.edu.co</t>
  </si>
  <si>
    <t>Servicios profesionales para apoyar la ejecución del componente de atención psicosocial a nivel Institucional sede Oriente</t>
  </si>
  <si>
    <t>8 meses</t>
  </si>
  <si>
    <t>Servicios de apoyo a la gestión en la ejecución del componente de atención psicosocial en la sede Urabá</t>
  </si>
  <si>
    <t>Servicios de apoyo a la gestión en la ejecución del componente de atención psicosocial en la sede Oriente</t>
  </si>
  <si>
    <t>11 meses</t>
  </si>
  <si>
    <t>Suministros hospitalarios servicio médico y odontológico</t>
  </si>
  <si>
    <t>1 mes</t>
  </si>
  <si>
    <t>2 meses</t>
  </si>
  <si>
    <t>Apoyo operación logítica jornadas institucionales en actividades prejubilados</t>
  </si>
  <si>
    <t>90101801-90101802</t>
  </si>
  <si>
    <t>Servicio de alimentación estudiantes ( Fondo Alimentario)</t>
  </si>
  <si>
    <t>Devolución de IVA</t>
  </si>
  <si>
    <t>María Jesús Gil Pérez- CC 43572140-3197900 ext 155. mjgil@elpoli.edu.co</t>
  </si>
  <si>
    <t>Fanny Castro - Coordinadora de Tesorería</t>
  </si>
  <si>
    <t>Prestación de servicios para acompañar a la Coordinación de Tesorería en la conciliación y cruce de los contratos y convenios que tiene la Institución.</t>
  </si>
  <si>
    <t>Arrendamiento tecnológico del sistema de recaudo electrónico para Internet - Botón PSE para el pago de las matrículas, en concordancia con las políticas de Gobierno en Línea.</t>
  </si>
  <si>
    <t>Estudio de la calificación de riesgos financieros</t>
  </si>
  <si>
    <t>Arrendamiento de un equipo IBM AS/400 para plan de contingencia (8 meses)</t>
  </si>
  <si>
    <t>William Gutíerrez Flórez</t>
  </si>
  <si>
    <t xml:space="preserve">Mantenimiento preventivo y correctivo a equipo IBM AS/400 </t>
  </si>
  <si>
    <t>Prestación de servicios de administración y conectividad a las redes RUANA y RENATA</t>
  </si>
  <si>
    <t xml:space="preserve">licenciamiento Bundle 8x5 por un (1) año para dos (2) FortiGate 300C y un (1) FortiGate 1000C </t>
  </si>
  <si>
    <t>Servicio de mantenimiento, soporte y actualización al software de gestión documental Mercurio.</t>
  </si>
  <si>
    <t>el arrendamiento de licencias de software Microsoft bajo la OVS-ES (Open Value Subscription)</t>
  </si>
  <si>
    <t>Servicio conectividad Ruana/Renata</t>
  </si>
  <si>
    <t>Renovación de licencias para servidores de la plataforma tecnológica de Virtualización</t>
  </si>
  <si>
    <t xml:space="preserve">Prestación del servicio de conectividad a internet mediante una red Inalámbrica para el  Campus  </t>
  </si>
  <si>
    <t xml:space="preserve">Arrendamiento de una impresora de alto rendimiento para equipo IBM AS/400 </t>
  </si>
  <si>
    <t xml:space="preserve">suministro de cartuchos para soporte de la información tratada en el AS400 </t>
  </si>
  <si>
    <t>Modulos de memoria para PC</t>
  </si>
  <si>
    <t>Discos duros</t>
  </si>
  <si>
    <t>Teclados</t>
  </si>
  <si>
    <t>Mouse</t>
  </si>
  <si>
    <t>Discos duros potátiles</t>
  </si>
  <si>
    <t xml:space="preserve">Software de recursos humanos G+ </t>
  </si>
  <si>
    <t>Apoyar la gestión de la Dirección de Regionalización Académica en el Centro Regional Rionegro</t>
  </si>
  <si>
    <t>Dora Nicolasa Gómez Cifuentes. Tel: 319 79 00 Ext. 122</t>
  </si>
  <si>
    <t>Contrato de prestación de servicios profesionales en Bibliotecología para apoyar la gestión de la Coordinación del Sistema de Bibliotecas en e Centro Regional Oriente</t>
  </si>
  <si>
    <t>Dora Nicolasa Gómez Cifuentes. Tel: 319 79 00 Ext. 123</t>
  </si>
  <si>
    <t>Contrato de prestación de servicios profesionales en Bibliotecología para apoyar la gestión de la Coordinación del Sistema de Bibliotecas en e Centro Regional Urabá</t>
  </si>
  <si>
    <t>Dora Nicolasa Gómez Cifuentes. Tel: 319 79 00 Ext. 124</t>
  </si>
  <si>
    <t>Adquisición de dos carros transportadores de computadores portátiles con conexión eléctrica para recargarlos y almacenarlos, en el Centro Regional Urabá</t>
  </si>
  <si>
    <t>Prestación de servicios profesionales para apoyar a la Vicerrectoría de Docencia e Investigación.</t>
  </si>
  <si>
    <t>Vicerrectoría de Docencia e Investigación / vdocencia@elpoli.edu.co / 3197900 ext 353</t>
  </si>
  <si>
    <t>Luz María Betancur Acosta, Profesional Especializada Admisiones y Programación Académica, tel:  3197900 ext 326</t>
  </si>
  <si>
    <t xml:space="preserve">Suministro de carnets y stickers para estudiantes, personal administrativo, docentes y contratistas de la sede central Poblado y de las demás sedes regionales durante la vigencia 2016 </t>
  </si>
  <si>
    <t>Hojas de papel de seguridad para  impresión de diplomas y actas de grado, según especificaciones dadas por la Institución, así como papel para impresión de certificados.</t>
  </si>
  <si>
    <t>Renovación suscripción Armarc en línea</t>
  </si>
  <si>
    <t>Manuel García P.  Coordinación de Biblioteca, Tel. 3197924</t>
  </si>
  <si>
    <t>Renovación suscripción Web  Dewey</t>
  </si>
  <si>
    <t>Renovación suscripción bases de datos Dialnet</t>
  </si>
  <si>
    <t>Renovación suscripción bases de datos E- Libro</t>
  </si>
  <si>
    <t>Renovación suscripción bases de datos Proquest</t>
  </si>
  <si>
    <t xml:space="preserve">Renovación de la base de datos de contenidos N.T.C.  (Normas Técnicas Colombianas) ICONTEC </t>
  </si>
  <si>
    <t>Arriendo y montaje de stands  para las editoriales asistentes a la  Feria del Libro  Politécnica</t>
  </si>
  <si>
    <t>Elaborar e imprimir  material publicitario: AFICHES Y SEPARADORES, para  la  Feria Politécnica del Libro.</t>
  </si>
  <si>
    <t>Prestación de servicios profesionales para apoyar la Coordinación de Autoevaluación Institucional en los procesos de Autoevaluación Institucional, acreditación de programas; y acreditación Institucional.</t>
  </si>
  <si>
    <t>Contratación directa</t>
  </si>
  <si>
    <t>Prestación de servicios profesionales para acompañamiento y seguimiento de los procesos de Autoevaluación y Acreditación en las Facultades y los programas académicos.</t>
  </si>
  <si>
    <t>Prestación de servicios profesionales para el apoyo del sistema de investigación de la Dirección de Investigación y Posgrados del Politécnico Colombiano Jaime Isaza Cadavid.</t>
  </si>
  <si>
    <t>Leonardo Fabio Galindo López, Director de Investigacion y Posgrados, 3197908, ljgalindo@elpoli.edu.co</t>
  </si>
  <si>
    <t>Prestación de servicios  profesionales para el montaje y seguimiento de los  proyectos de inversion  del  POAI de la Direccion de investigaciòn ademas apoyar   el sistema de ciencia tecnología e innovación del Politécnico Colombiano JIC</t>
  </si>
  <si>
    <t>Prestación de servicios profesionales para la Elaboración de Contenidos audiovisuales, contenidos digitales y fotografía para los semilleros en innovación y emprendimiento y grupos de investigación de las sedes Apartado, Rionegro y Medellín</t>
  </si>
  <si>
    <t xml:space="preserve">prestación de servicios profesionales para apoyar la coordinación de las actividades investigativas del politécnico Colombiano JIC en la sede Regional de Apartadó.
</t>
  </si>
  <si>
    <t xml:space="preserve">Prestación de servicios profesionales para Apoyar la coordinación y la gestión investigativa del politécnica  Colombiano JIC en la sede Rionegro </t>
  </si>
  <si>
    <t xml:space="preserve">Prestación de servicios profesionales como Joven Investigadior e innovador para la ejecución de actividades relacionadas en el plan de formación aprobado por Colciencias según convocatoria 645 - 2014 dentro del proyecto de investigación "Evaluación de la </t>
  </si>
  <si>
    <t>Prestación de servicios profesionales como Joven Investigadior e innovador para la ejecución de actividades relacionadas en el plan de formación aprobado por Colciencias según convocatoria 645 - 2014 dentro del proyecto de investigación "Evaluación de com</t>
  </si>
  <si>
    <t>Prestación de servicios profesionales como Joven Investigadior e innovador para la ejecución de actividades relacionadas en el plan de formación aprobado por Colciencias según convocatoria 645 - 2014 dentro del proyecto de investigación “Desarrollo e impl</t>
  </si>
  <si>
    <t>Prestación de servicios profesionales como Joven Investigadior e innovador para la ejecución de actividades relacionadas en  la propuesta de investigacion  "  ESTUDIO DE LA BIOLOGÍA FLORAL Y FRUCTIFICACIÓN DE MATISIA CORDATA BONPL.Y TAMARINDUS INDICA L. E</t>
  </si>
  <si>
    <t>Prestación de servicios profesionales como Joven Investigadior e innovador para la ejecución de actividades relacionadas en  la propuesta de investigacion  " EFECTO DE LA RADIACIÓN UV-C PARA EL MANEJO EN PRECOSECHA DE LA MANCHA GRIS (CERCOSPORA SP.) EN UC</t>
  </si>
  <si>
    <t>Prestación de servicios profesionales como Joven Investigadior e innovador para la ejecución de actividades relacionadas en  la propuesta de investigacion  "  EVALUACIÓN AMBIENTAL DEL CARBONO NEGRO (BC), UNA APROXIMACIÓN AL INVENTARIO EN EL VALLE DE ABURR</t>
  </si>
  <si>
    <t>Prestación de servicios profesionales como Joven Investigadior e innovador para la ejecución de actividades relacionadas en  la propuesta de investigacion  " DIVERSIDAD GENÉTICA DE UNA COLECCIÓN DE AISLAMIENTOS DE PHYTOPHTHORA CINNAMOMI OBTENIDOS EN CULTI</t>
  </si>
  <si>
    <t>Prestación de servicios profesionales para el Apoyo en  el diseño y montaje de cursos dirigidos  en áreas estratégicas de investigación e Innovación en el marco del proyecto institucional: “Aumento de la producción de la  investigación aplicada  en el Pol</t>
  </si>
  <si>
    <t>Prestaciòn de servicios para la diagramaciòn e impresiòn de la revista Politecnica,  Anuario de Investigaciòn</t>
  </si>
  <si>
    <t xml:space="preserve">Prestaciòn de servicios para la diagramaciòn e impresiòn de la revista  Teuken Bidikay </t>
  </si>
  <si>
    <t>Prestacion de servicios profesionales para Programar en HTML las páginas web de las revistas Luciérnaga e Intersección de la Facultad de Comunicación Audiovisual.</t>
  </si>
  <si>
    <t>Prestacion de servicios profesionales Realizar la preproducción y producción  de material audiovisual y grafico para la revista virtual Luciérnaga  edición Nro 14 y la revista virtual Intersección Nro. 4</t>
  </si>
  <si>
    <t>Prestación de servicios profesionales  como ingeniera agrónoma, dentro del proyecto “Modelo productivo de seis especies  condimentarías para exportación en fresco”, en el marco del Convenio especial de Cooperación  4600001065 entre la Gobernación de Antio</t>
  </si>
  <si>
    <t>Leonardo Fabio Galindo López.  Director de Investigación y Posgrados.  Ext: 108, correo: lfgalindo@elpoli.edu.co</t>
  </si>
  <si>
    <t xml:space="preserve">Prestación de servicios profesionales  como agrónomo, dentro del proyecto “Modelo productivo de seis especies  condimentarías para exportación en fresco”, en el marco del Convenio especial de Cooperación  4600001065 entre la Gobernación de Antioquia y el </t>
  </si>
  <si>
    <t>prestación de servicios como operario agrícola, dentro del proyecto “Modelo productivo de seis especies  condimentarías para exportación en fresco”, en el marco del Convenio especial de Cooperación  4600001065 entre la Gobernación de Antioquia y el Polité</t>
  </si>
  <si>
    <t xml:space="preserve">Prestación de servicios  como apoyo técnico piscícola en el proceso de  reproducción  de especies nativas y aplicación de biotecnologías en el Convenio de Asociación Nº 4600000980 celebrado entre el Departamento de Antioquia - Secretaría de Agricultura y </t>
  </si>
  <si>
    <t>prestación de servicios profesionales como coinvestigadora y coordinadora administrativa dentro del proyecto de investigación: “aplicación de procesos de biotecnología reproductiva en sabaleta (Brycon henni) con fines de repoblamiento”, derivado del Conve</t>
  </si>
  <si>
    <t>Prestación de servicios para evaluar y desarrollar procesos reproductivos con sabaleta, dentro del proyecto de investigación: “Convenio especial de cooperación No. 4600000980 celebrado entre el Politécnico JIC y el Departamento de Antioquia - Secretaria d</t>
  </si>
  <si>
    <t>Prestación de servicios para analizar muestras de suelo, dentro del proyecto: "Zonificación del cultivo de aguacate Hass con base en criterios de sostenibilidad y competitividad" derivado del Convenio especial de cooperación No. 4600001078 celebrado entre</t>
  </si>
  <si>
    <t>Prestación de servicios paraDesarrollar 4 talleres en las áreas de influencia de las centrales Jaguas, San Carlos y Calderas de ISAGEN, dentro del proyecto de investigación: “Convenio No. 47/271 celebrado entre el Politécnico Colombiano Jaime Isaza Cadavid e ISAGEN”</t>
  </si>
  <si>
    <t>Prestación de servicios para apoyar la puesta en escena de los resultados de proyecto, para el desarrollo de 4 talleres en las áreas de influencia de las centrales Jaguas, San Carlos y Calderas de ISAGEN, dentro del proyecto de investigación: “Convenio No. 47/271 celebrado entre el Politécnico Colombiano Jaime Isaza Cadavid e ISAGEN”</t>
  </si>
  <si>
    <t>Prestación de servicios profesionales para el acompañamiento en la acreditación bajo la norma ISO 17025:2005 de los laboratorios de investigación, Suelo-Planta, Biotecnología Animal y Química Básica y Aplicada, dentro del proyecto institucional: “Laboratorios caracterizados para el desarrollo de la investigación</t>
  </si>
  <si>
    <t xml:space="preserve">Adquisición de licenciamiento de software para los laboratorios de Edición, Sistemas graficos,  Laboratorio de Imagen fija, Dinámica 1 y Laboratorio de Imagen Dinámica 2. </t>
  </si>
  <si>
    <t>German Velasquez</t>
  </si>
  <si>
    <t xml:space="preserve">Adquisición de equipos Master de video  para estudio de televisión. </t>
  </si>
  <si>
    <t>$170,334,400</t>
  </si>
  <si>
    <t>Emanuel Adalberto Ortiz. Facultad de Comunicación, Tel. 3197900 Ext. 531</t>
  </si>
  <si>
    <t>Adquisición de Equipo de edición en formato 4K.</t>
  </si>
  <si>
    <r>
      <rPr>
        <u val="singleAccounting"/>
        <sz val="8"/>
        <color indexed="8"/>
        <rFont val="Arial"/>
        <family val="2"/>
      </rPr>
      <t>$</t>
    </r>
    <r>
      <rPr>
        <sz val="8"/>
        <color indexed="8"/>
        <rFont val="Arial"/>
        <family val="2"/>
      </rPr>
      <t>60,000,000</t>
    </r>
  </si>
  <si>
    <t>Contrato de prestación de servicios como tecnólogo para apoyar los laboratorios de la Facultad de Comunicación Audiovisual</t>
  </si>
  <si>
    <t>José Javier Rodríguez Hoyos Facultad de Comunicación, Tel. 3197900 Ext. 237</t>
  </si>
  <si>
    <t>Suministro de la dotación de uniformes para los deportistas de nuestra institución y vestuario para el grupo de proyección de la facultad de educación física.</t>
  </si>
  <si>
    <t>Pagos ligas deportivas</t>
  </si>
  <si>
    <t>Pagos zonales universitarios</t>
  </si>
  <si>
    <t>Suscripción a ARCOFADER</t>
  </si>
  <si>
    <t>Juan Fernando Ruiz, Decano Facultad de Educación Física</t>
  </si>
  <si>
    <t>Suscripciones y afiliaciones</t>
  </si>
  <si>
    <t>Suscripción a ASCOFADER</t>
  </si>
  <si>
    <t>Prestación de servicios para el juzgamiento de los torneos internos de los estudiantes de las sedes de apartado, rionegro y sede central, en las disciplinas de micro futbol, fútbol, voleibol y baloncesto durante el año 2016, para 1.600 alumnos aproximadamente</t>
  </si>
  <si>
    <t>demarcacion canchas multiples , coliseo y placa deportiva</t>
  </si>
  <si>
    <t>Prestación de servicios para el mantenimiento preventivo y correctivo de las maquinas del gimnasio.</t>
  </si>
  <si>
    <t xml:space="preserve"> 01/06/2016</t>
  </si>
  <si>
    <t>Contrato de obra para la construcción de la cubierta de la cancha de microfútbol de la institución</t>
  </si>
  <si>
    <t>Contrato de arrendamiento del laboratorio para realizar la práctica de agroindustria</t>
  </si>
  <si>
    <t>Juan Camilo Alvarez Balvín</t>
  </si>
  <si>
    <t>Adquisicion de Software de logística de planeación de requerimiento de materiales y cadena de suministros</t>
  </si>
  <si>
    <t>Uriel Trujillo, Udtrujillo@elpoli.edu.co Decano Facultad de Administración ext 138</t>
  </si>
  <si>
    <t>Aduisicion de Software de modelamiento y optimizacion para  minimo 40 licencias base académica y a perpetuidad.</t>
  </si>
  <si>
    <t xml:space="preserve">    56121505 56121505     24102004</t>
  </si>
  <si>
    <t>Adquisición de seis (6)  mesas,  dieciocho (18)  sillas, un (1)  y un estante para guardar los accesorios que se requieren para las prácticas en el laboratorio de metrología</t>
  </si>
  <si>
    <t>Adquisicion de 1 pantalla industrial de minimo 49 pulgadas.</t>
  </si>
  <si>
    <t xml:space="preserve">Adquisición de 6 computadores portatiles   Equipos Core I5. </t>
  </si>
  <si>
    <t>Adecuación de redes de datos e instalaciones eléctricas Complejo financiero</t>
  </si>
  <si>
    <t xml:space="preserve">Adquisición e instalación de monitores insdustriales. </t>
  </si>
  <si>
    <t>Adquisición e instalación de sonido y aire acondicionado Aula P40-608.</t>
  </si>
  <si>
    <t>Prestación de Servicios para la Capacitación de 60 horas en el manejo del software ZEUS para los docentes del programa de Gestión turística y Hotelera y/o Gestión de empresas y destinos turísticos y el semillero de investigación Aventura Turística.</t>
  </si>
  <si>
    <t>Contratación de  Servicios  Profesionales de Tecnólogo en Química/Tecnologo en Química Industrial y de Laboraotorio para apoyo a la gestión en   Docencia e Investigación Formativa en el Laboratorio de Química B22 - 109</t>
  </si>
  <si>
    <t>Juan Guillermo Ríos Noreña, Decano Ciencias Básicas</t>
  </si>
  <si>
    <t>Contratato de arrendamiento  de Laboratorio de Procesos Industriales CBS00368 con la Universidad Pontificica Bolivariana.</t>
  </si>
  <si>
    <t>Contrato de adquisición para Dos (2) Montajes Experimentales del Área de Fisicoquímica.</t>
  </si>
  <si>
    <t xml:space="preserve">Contratación de  Servicios  Profesionales de Magíster en área de química para apoyo en la gestión en los proyectos:  Investigación Formativa,  Investigación Formativa / Impacto Curriculo,  Internacionalización del Curriculo, Gestion Convenios de Cooperación Nacional e Intenacional y Gestión y Operatividad de la Red de Tecnologia en Química </t>
  </si>
  <si>
    <t>Contratación de  Servicios  Profesionales de Magíster en área de química para apoyo en la gestión en los proyectos:  Aspectos Académicos,  Fortalecimiento del Programa en las Regiones, Fondo Editorial: Edición y Diagramación de Manuales de Laboratorio y Anuario de Práctica Profesional y  Articulación Media Técnica.</t>
  </si>
  <si>
    <t>Contrato de adquisición de Insumos para el aula taller de ciencias .</t>
  </si>
  <si>
    <t>Contratación de los Servicios Profesionales para  apoyo a la gestión del Centro de Idiomas P56 - 111</t>
  </si>
  <si>
    <t xml:space="preserve">Fondos Comunes </t>
  </si>
  <si>
    <t>Contratación de los Servicios Profesionales para  apoyo a la gestión del aula taller de Ciencias P40 - 407</t>
  </si>
  <si>
    <t xml:space="preserve">Contratación de servicios profesionales para apoyo a la gestión del mejoramiento en  la comprensión y producción de las habilidades comunicativas del español de los educandos del Politécnico Colombiano Jaime Isaza Cadavid. </t>
  </si>
  <si>
    <t>Adquisición de Insumos para el aula taller de Habilidades Comunicativas .</t>
  </si>
  <si>
    <t>Compra de equipos de laboratorio área Seguridad e Higiene Ocupacional</t>
  </si>
  <si>
    <t>lmocampo@elpoli.edu.co</t>
  </si>
  <si>
    <t>Compra de modelos de esqueletos bovinos y porcinos para el Laboratorio de Anatomía.</t>
  </si>
  <si>
    <t>21101503   21101702     21101704</t>
  </si>
  <si>
    <t xml:space="preserve">Compra de equipos de laboratorio área Agrícola
</t>
  </si>
  <si>
    <t>Adquisición de insumos de ferretería para el desarrollo y ejecución de las prácticas programadas en los laboratorios, para el año 2016.</t>
  </si>
  <si>
    <t>fondos Comunes</t>
  </si>
  <si>
    <t>Adquisición de reactivos para los laboratorios</t>
  </si>
  <si>
    <t>Adquisición de Vidrieria para los laboratorios</t>
  </si>
  <si>
    <t>Adquisición de suministros eléctricos y electrónicos para los laboratorios</t>
  </si>
  <si>
    <t>Adquisición de equipos para los laboratorios Agrimensura, Física, Industrial y Suelos Pavimentos y Concretos</t>
  </si>
  <si>
    <t>Compra de equipos de laboratorio área Biología - Química</t>
  </si>
  <si>
    <t>Compra de equipos de laboratorio área Electricidad - Electrónica</t>
  </si>
  <si>
    <t>Adquisición de equipos para laboratorio de redes sede Poblado</t>
  </si>
  <si>
    <t>Libardo Londoño Ciro, Decano Facultad de Ingenierías</t>
  </si>
  <si>
    <t>Adquisición de equipos para laboratorio de redes sede Apartadó</t>
  </si>
  <si>
    <t>Adquisición e instalación de centro de entrenamiento de trabajo en alturas para el área de seguridad e higiene ocupacional</t>
  </si>
  <si>
    <t>Prestación de servicios especializados para apoyo al desarrollo académico de posgrados de la Facultad de Ingeniería</t>
  </si>
  <si>
    <t>Prestación de servicios especializados para el apoyo a procesos de autoevaluación - Nivel de gestión del equipo unificado</t>
  </si>
  <si>
    <t>Prestación de servicios profesionales para el apoyo a procesos de autoevaluación - Nivel integrador del equipo unificado</t>
  </si>
  <si>
    <t>Prestación de servicios profesionales para el apoyo logístico del centro de entrenamiento de trabajo en alturas</t>
  </si>
  <si>
    <t>Prestación de servicios técnicos para tareas de apoyo al centro de entrenamiento de trabajo en alturas (auxiliar)</t>
  </si>
  <si>
    <t>Membresía anual a Asociación Colombiana de Facultades de Ingeniería (ACOFI)</t>
  </si>
  <si>
    <t xml:space="preserve">Prestación de servicios profesionales como contador para apoyar en la  revisión, seguimiento, control  y la presentación de informes contables y  financieros de cada uno de los convenios de asociación, contratos interadministrativos y contratos de prestación de servicios suscritos entre el Politécnico Colombiano Jaime Isaza Cadavid y entidades públicas y/o privadas celebrados a través de la Vicerrectoría de Extensión. </t>
  </si>
  <si>
    <t>Extensión Academica</t>
  </si>
  <si>
    <t>Vicerectora de Extensión - Diana Rocio Ramirez Aguirre - drramirez@elpoli.edu.co  - Ext. 102</t>
  </si>
  <si>
    <t>Prestación de servicios profesionales para apoyar a la Vicerrectoría de Extensión en las actividades jurídicas relacionadas con las etapas precontractual, contractual y postcontractual que se derivan de la celebración de convenios y contratos interadministrativos, de asociación y/o cooperación suscritos por el Politécnico Colombiano Jaime Isaza Cadavid.</t>
  </si>
  <si>
    <t>Prestación de Servicios Personales como auxiliar con conocimientos en ofimática para apoyar las actividades relacionadas con el proceso de Graduados, adscrito a la Vicerrectoría de Extensión.</t>
  </si>
  <si>
    <t>Prestación de Servicios Profesionales para apoyar las actividades relacionadas con el proceso de Graduados, adscrito a la Vicerrectoría de Extensión.</t>
  </si>
  <si>
    <t>Prestación de servicios como técnico para apoyar administrativa y operativamente el proceso de Ediucación Continua en la  atención,  recepción,  verificación, ejecución y seguimiento de las actividades  que hacen parte de los procesos administrativos.</t>
  </si>
  <si>
    <t>Prestación de servicios profesionales para apoyar a la Vicerrectoría de Extensión-Coordinación de Fomento Empresarial sede Poblado.</t>
  </si>
  <si>
    <t>Prestación de servicios profesionales para apoyar a la Vicerrectoría de Extensión-Coordinación de Fomento Empresarial. Apartadó</t>
  </si>
  <si>
    <t>Prestación de servicios profesionales para apoyar a la Vicerrectoría de Extensión en el proceso del Fondo Editorial.</t>
  </si>
  <si>
    <t>Prestación de servicios técnicos para apoyar administrativa y operativamente a la Dirección de Fomento Cultural en la  atención,  recepción,  verificación, ejecución y seguimiento de las actividades  que hacen parte de los procesos administrativos.</t>
  </si>
  <si>
    <t>Adquisición y suministro de tiquetes aéreos y demás impuestos aeroportuarios para las áreas  de la Vicerrectoría de Extensión  y los convenios celebrados con el Politécnico Colombiano Jaime Isaza Cadavid.</t>
  </si>
  <si>
    <t>Servicios de transporte terrestre para las áreas  de la Vicerrectoría de Extensión y los convenios celebrados con el Politécnico Colombiano Jaime Isaza Cadavid.</t>
  </si>
  <si>
    <t>Prestación de servicios para el apoyo de las actividades operativas, logísticas y asistenciales requeridas para las actividades a realizarse en las áreas de la Vicerrectoría de Extensión del Politécnico Colombiano Jaime Isaza Cadavid.</t>
  </si>
  <si>
    <t>Prestación de servicios para el apoyo de las actividades operativas, logísticas y asistenciales requeridas para llevar a cabo los cursos, seminarios, diplomados, asesorías de Educación Continua del Politécnico Colombiano Jaime Isaza Cadavid.</t>
  </si>
  <si>
    <t>ALIANZA</t>
  </si>
  <si>
    <t>Directora de Programas y Proyectos Especiales Maria Isabel Monsalve Restrepo -mimonsalve@elpoli.edu.co - Ext 113</t>
  </si>
  <si>
    <t>Prestación de servicios para el apoyo  logistico, asistencial y tecnico en los encuentros con productores y profesionales acuicolas convenio 4600001134</t>
  </si>
  <si>
    <t>Admon de convenios</t>
  </si>
  <si>
    <t>Lucy Arboleda Chacon-Docente vinculado de la Facultad de Ciencias Agrarias</t>
  </si>
  <si>
    <t>contratación de prestación de servicios profesionales en  apoyo logistico y de comunicación, en el marco del convenio 4600001134</t>
  </si>
  <si>
    <t>Compra de equipos de monitoreo de aguas para piscicultura convenio 4600001134</t>
  </si>
  <si>
    <t>Servicios tecnicos para concesion de aguas  para piscicultura convenio 4600001134</t>
  </si>
  <si>
    <t>contratación directa</t>
  </si>
  <si>
    <t>Prestación de servicios para el apoyo de las actividades operativas, logísticas y asistenciales en el suministro de refrigerios para los beneficiarios del proyecto en los Municipios de Angostura, Anorí, Barbosa, Carolina del Príncipe, Copacabana, Girardota y Guadalupe, en el marco del Convenio interadministrativo N°1506-157 de 2015 suscrito entre Corantioquia y el Politécnico Colombiano Jaime Isaza Cadavid</t>
  </si>
  <si>
    <t xml:space="preserve">Apoyo en la elaboración e impresión de material publicitario contenido en el plan de comunicaciones en el marco del Contrato Interadministrativo 1506-157 de 2015 suscrito entre Corantioquia y el Politécnico Colombiano Jaime Isaza Cadavid.
</t>
  </si>
  <si>
    <t>Adquisición de elementos de papelería y oficina para labores administrativas, con el fin de dar cumplimiento al Convenio suscrito entre Corantioquia y el Politécnico Colombiano Jaime Isaza Cadavid..</t>
  </si>
  <si>
    <t xml:space="preserve">Suministro de equipos  de medición de uso agropecuario  para el cumplimiento de las actividades contempladas dentro del  Contrato Interadministrativo 1506-157, entre Corantioquia y el Politécnico Colombiano Jaime Isaza Cadavid. </t>
  </si>
  <si>
    <t>Suministro de toldos para la realización de una feria agroambiental en el marco del convenio interadministrativo 1506-157 de 2015 entre Corantioquia y el Politécnico Colombiano Jaime Isaza Cadavid</t>
  </si>
  <si>
    <t>Servicio de transporte intermunicipal  terrestre para el traslado de personas en el marco de 3 eventos: gira, seminario y feria agroambiental en el marco del convenio interadministrativo 1506-157 de 2015 entre Corantioquia y el Politécnico Colombiano Jaime Isaza Cadavid</t>
  </si>
  <si>
    <t>Suministro de elementos de seguridad personal y de instalaciones en el marco del convenio interadministrativo 1506-157 de 2015 entre Corantioquia y el Politécnico Colombiano Jaime Isaza Cadavid</t>
  </si>
  <si>
    <t>Elaboración y montaje de bodegas para almacenamiento de insumos agropecuarios para los municipios: Angostura, Anorí, Guadalupe, Carolina del Príncipe, Barbosa, Copacabana, Girardota, en el marco del convenio interadministrativo 1506-157 de 2015 entre Corantioquia y el Politécnico Colombiano Jaime Isaza Cadavid</t>
  </si>
  <si>
    <t>Suministro de estaciones de residuos en el marco del convenio interadministrativo 1506-157 de 2015 entre Corantioquia y el Politécnico Colombiano Jaime Isaza Cadavid</t>
  </si>
  <si>
    <t>Suministro de plántulas arboreas y forrajeras en el marco del convenio interadministrativo 1506-157 de 2015 entre Corantioquia y el Politécnico Colombiano Jaime Isaza Cadavid</t>
  </si>
  <si>
    <t>Suministro de insumos agropecuarios en el marco del convenio interadministrativo 1506-157 de 2015 entre Corantioquia y el Politécnico Colombiano Jaime Isaza Cadavid</t>
  </si>
  <si>
    <t>Elaboración de composteras para los municipios: Angostura, Anorí, Guadalupe, Carolina del Príncipe, Barbosa, Copacabana, Girardota, en el marco del convenio interadministrativo 1506-157 de 2015 entre Corantioquia y el Politécnico Colombiano Jaime Isaza Cadavid</t>
  </si>
  <si>
    <t xml:space="preserve">MARYEN ALIRIA RUIZ NUÑEZ, Docente vinculada a la Facultad de Ingenierias </t>
  </si>
  <si>
    <t>Contratación del suministro de alimentos concentrados para las granjas de marinilla y San Jeronimo</t>
  </si>
  <si>
    <t>William Alonso Berrio Cataño,  Profesional especializado granjas</t>
  </si>
  <si>
    <t>Contratación suministro de medicamentos y antisepticos veterinarios e insumos agropecuarios, para las granjas Román Gómez ubicada en la vereda la primavera del municipio de Marinilla y la granja John Jairo González ubicada en la vereda loma hermosa del municipio de San Jerónimo,</t>
  </si>
  <si>
    <t>Contratacion servicio de transporte a las granjas de Marinilla y San jeronimo</t>
  </si>
  <si>
    <t>Johan Sebastian</t>
  </si>
  <si>
    <t>Contratacion servicios tecnicos laboratorio</t>
  </si>
  <si>
    <t>Prestación de Servicios Personales como instructor de Música Andina Colombiana, instrumentos de cuerdas, vientos y la Dirección de la estudiantina y de apoyo en las actividades culturales que se desarrollen en el marco del PLAN DE CULTURA Y AGENDA CULTURAL. (Alejandro Carnajal)</t>
  </si>
  <si>
    <t>120 dias</t>
  </si>
  <si>
    <t>Devolución de IVA Fomento Cultural</t>
  </si>
  <si>
    <t xml:space="preserve">Liliana Arboleda Lopez
Teléfono: 3197901 </t>
  </si>
  <si>
    <t>Prestación de Servicios como Instructor en los talleres de Bailes de Salón, porro, merengue, salsa, bachata; direccióndel grupo de proyección artística en Bailes de Salón de la sede de Rionegro,yapoyar y/o participar en las actividades artísticas y culturales de acuerdo a la programación de la agenda cultural establecida por la Institución (Augusto Alexander)</t>
  </si>
  <si>
    <t>Prestación de Servicios Profesionales como instructora de los talleres de Pintura Infantil, adultos básico y avanzado, jóvenes y niños en estado de discapacidad. y de apoyo en las actividades culturales que se desarrollen en el marco del PLAN DE CULTURA Y AGENDA CULTURAL. (Beatriz Vahos)</t>
  </si>
  <si>
    <t>Prestación de Servicios Personales de Percusión latina, afro caribeña, folclórica y batería acústica y batería electrónica, para Dirigir el ensamble de percusión latina y de apoyo en las actividades culturales que se desarrollen en el marco del PLAN DE CULTURA Y AGENDA CULTURAL. (Carlos Mario Gutierrez)</t>
  </si>
  <si>
    <t>Prestación de Servicios Profesionales como instructora de Baile Árabe y flamenco básico y avanzado  y de apoyo en las actividades culturales que se desarrollen en el marco del PLAN DE CULTURA Y AGENDA CULTURAL (Carmen Vargas)</t>
  </si>
  <si>
    <t>Prestación de Servicios Profesionales como instructora de en arte dramático, iniciación teatral, el semillero de teatro  y de apoyo en las actividades culturales que se desarrollen en el marco del PLAN DE CULTURA Y AGENDA CULTURAL.(Carolina Taborda)</t>
  </si>
  <si>
    <t>Prestación de Servicios personales como instructor  de Guitarra, Tiple, Bandola, Director del grupo Estudiantina y Poli cuerdas y de apoyo en las actividades culturales que se desarrollen en el marco del PLAN DE CULTURA Y AGENDA CULTURAL (Diego Artemo)</t>
  </si>
  <si>
    <t>Prestación de Servicios Profesionales como instructor de arte sonoro, arreglos musicales, partituras, ensambles musicales y realizar y coordinar la agenda cultural y de apoyo en las actividades culturales que se desarrollen en el marco del PLAN DE CULTURA Y AGENDA CULTURAL. (Diego Carvajal)</t>
  </si>
  <si>
    <t>Prestación de Servicios Profesionales como instructor de chirimía Folclórica  del atlántico y chirimía del Pacífico e instructor de Percusión y Clarinete y de apoyo en las actividades culturales que se desarrollen en el marco del PLAN DE CULTURA Y AGENDA CULTURAL. (Elias Cuesta)</t>
  </si>
  <si>
    <t>Prestación de Servicios Profesionales como instructora de los semilleros de escritores, coordinar el festival de poesía, preparar el semillero como un grupo de proyección y de apoyo en las actividades culturales que se desarrollen en el marco del PLAN DE CULTURA Y AGENDA CULTURAL (Elisabeth Salamanca)</t>
  </si>
  <si>
    <t>Prestación de Servicios Profesionales como instructora de artesanías, bisutería, decoración y arreglos navideños y de apoyo en las actividades culturales que se desarrollen en el marco del PLAN DE CULTURA Y AGENDA CULTURAL (Esperanza Pineda)</t>
  </si>
  <si>
    <t xml:space="preserve">Prestación de Servicios como Director del Grupo Ámbar Dúo y del semillero Ámbar, instructor  en los talleres de guitarra y de apoyo en las actividades culturales que se desarrollen en el marco del PLAN DE CULTURA Y AGENDA CULTURAL (Hernando Morales)
</t>
  </si>
  <si>
    <t>Prestación de Servicios Profesionales como Instructor en los talleres de Fotografía, Video Digital, apoyar exposiciones ,las actividades culturales que se desarrollen en el marco del PLAN DE CULTURA Y AGENDA CULTURAL (Jaime Silva)</t>
  </si>
  <si>
    <t>Prestación de Servicios Profesionales como instructor del taller de Bailes de Salón, Bailes tropicales, salsa, bachata, merengue, porros, tango, milonga y Semillero,  Instructor  en los talleres de Bailes de Salón y de apoyo en las actividades culturales que se desarrollen en el marco del PLAN DE CULTURA Y AGENDA CULTURAL (Juan Jarbin)</t>
  </si>
  <si>
    <t>Prestación de Servicios como Instructor en el taller de Piano, el semillerode Piano para niños en estado de discapacidad, como coordinador del festival de karaoke y para apoyar y/o participar en las actividades artísticas y culturales de acuerdo a la programación de la agenda cultural establecida por la Institución (Mauricio Prisco)</t>
  </si>
  <si>
    <t>: Prestación de Servicios profesionales como instructor de Saxofón, Clarinete, vientos, apoyar con  la orquesta de música tropical conformada por estudiantes, apoyar con  los ensambles, con el semillero y de apoyo en las actividades culturales que se desarrollen en el marco del PLAN DE CULTURA Y AGENDA CULTURAL (Juan Rojas)</t>
  </si>
  <si>
    <t>Prestación de Servicios como Director del Ensamble Musical, instructor  en los talleres de bajo, guitarra eléctrica y de apoyo en las actividades culturales que se desarrollen en el marco del PLAN DE CULTURA Y AGENDA CULTURAL (Luis Gallego)</t>
  </si>
  <si>
    <t>Prestación de Servicios Profesionales como instructor del taller de Marimba de Chonta, percusión folclórica, taller de cajón flamenco peruano, apoyar  la chirimía tanto del pacífico, atlántico y grupo de rock y de apoyo en las actividades culturales que se desarrollen en el marco del PLAN DE CULTURA Y AGENDA CULTURAL (Mario Naranjo)</t>
  </si>
  <si>
    <t>Prestación de Servicios Profesionales como instructora del taller de técnica vocal, el semillero del coro, Directora del Coro y de apoyo en las actividades culturales que se desarrollen en el marco del PLAN DE CULTURA Y AGENDA CULTURAL (Nancy Sierra)</t>
  </si>
  <si>
    <t>Prestación de Servicios Profesionales como instructora de Baile tropical básico, tropical avanzado, salsa, bachata, tango y milonga y de apoyo en las actividades culturales que se desarrollen en el marco del PLAN DE CULTURA Y AGENDA CULTURAL (Natalia Restrepo)</t>
  </si>
  <si>
    <t>Prestación de Servicios Profesionales como director del grupo de Danza Folclórica, dictar las clases de Danza folclórica, dictar las clases para personas con discapacidad, semilleros y de apoyo en las actividades culturales que se desarrollen en el marco del PLAN DE CULTURA Y AGENDA CULTURAL (Pascasio)</t>
  </si>
  <si>
    <t>Prestación de Servicios Profesionales como talleres de música latinoamericana y canción social, integrar el dueto Ámbar Dúo y el Semillero Ámbar y de apoyo en las actividades culturales que se desarrollen en el marco del PLAN DE CULTURA Y AGENDA CULTURAL. (Paula Montoya)</t>
  </si>
  <si>
    <t>Prestación de Servicios como Instructor  en los talleres de Cuentearía, narrativa de la “Jerga popular” y dirigir el semillero de cuentearía, apoyar y/o participar  en las  actividades artísticas y culturales de acuerdo a la programación de la agenda cultural establecida por la Institución. (Robinson Posada)</t>
  </si>
  <si>
    <t>Prestación de Servicios Profesionales como instructora de baile artístico infantil, baile artístico (niños en estado de discapacidad), danza aérea y de apoyo en las actividades culturales que se desarrollen en el marco del PLAN DE CULTURA Y AGENDA CULTURAL. (Viviana Gonzalez)</t>
  </si>
  <si>
    <t>Prestación de servicios personales como secretaria auxiliar y apoyo logístico en las actividades culturales que se desarrollen en el marco del PLAN DE CULTURA Y AGENDA CULTURAL (Claudia Pulgarin)</t>
  </si>
  <si>
    <t>Prestación de servicios personales como técnico para apoyar el manejo de equipos y demás recursos para los eventos culturales, apoyar labores administrativas y asistenciales en desarrollo del Plan de Cultura y Agenda Cultural de la Institución bajo su propio riesgo, autonomía e independencia. (Fredy Vanegas)</t>
  </si>
  <si>
    <t xml:space="preserve">Prestación de Servicios bajo su propio riesgo, autonomía e independencia
de apoyo a las actividades operativas, logísticas, asistenciales, de eventos culturales y artísticos, así como traer artistas y conferencistas que promuevan la cultura en la institucional, gestionadas por la Dirección de Fomento Cultural y programadas en la agenda cultural. (Operador Logistico)
</t>
  </si>
  <si>
    <t>Impresos y publicaciones para la divulgacion de la AGENDA CULTURAL MENSUAL, y otros</t>
  </si>
  <si>
    <t>250 dias</t>
  </si>
  <si>
    <t>Liliana Arboleda Lopez
Teléfono: 3197902</t>
  </si>
  <si>
    <t xml:space="preserve">Transporte local, regional, nacional e Internacional </t>
  </si>
  <si>
    <t>Liliana Arboleda Lopez
Teléfono: 3197903</t>
  </si>
  <si>
    <r>
      <t xml:space="preserve">Prestar los Servicios de Entrega y Recibo de Correspondencia, correo y los servico de Mensajería Expresa a todo destino: local, Nacional e Internacional </t>
    </r>
    <r>
      <rPr>
        <sz val="8"/>
        <color indexed="10"/>
        <rFont val="Arial"/>
        <family val="2"/>
      </rPr>
      <t>(-SPN-4-72)</t>
    </r>
  </si>
  <si>
    <r>
      <t xml:space="preserve">Prestar los Servicios de Entregar y Recibir: -equipos, documentación Institucional,  Correo Local  y Nacional Terrestre y Aéreo al Occidente Antioqueño, Eje Bananero y costa Media, con frecuencia diaria al Urabá antioqueño, especialmente a Apartadó, para atender la demanda de envíos a la Sede Ubicada en esta Región. </t>
    </r>
    <r>
      <rPr>
        <sz val="8"/>
        <color indexed="10"/>
        <rFont val="Arial"/>
        <family val="2"/>
      </rPr>
      <t>(Aerocoibrí)</t>
    </r>
  </si>
  <si>
    <r>
      <t xml:space="preserve">Actualización del Inventario Documental del Archivo Central, Iniciar Proceso de clasificación  y Selección Documental para formar el Archivo Histórico  y Apoyar el proceso de radicación de comunicaciones oficiales, digitalización e indexación al Software de gestión Documental Mercurio y apoyo para el mejoramiento de los servicios de la Gestión documental del Archivo Central del Politécnico </t>
    </r>
    <r>
      <rPr>
        <sz val="8"/>
        <color indexed="10"/>
        <rFont val="Arial"/>
        <family val="2"/>
      </rPr>
      <t xml:space="preserve"> (Sor)</t>
    </r>
  </si>
  <si>
    <t>Ruth Albany Lujàn Montaño, Auxiliar Administrativa, ralujan@elpoli.edu.co, ext.320</t>
  </si>
  <si>
    <t>Definir procesos para la clasificación y Organización de los Documentos del Sistema de Gestión Documental Mercurio y ejecutarlo desde el año 2011 hasta 2015 y dejar documentado  los parámetros para continuar con el proceso.                  Iniciar Proceso de clasificación  y Selección documental tanto Físico como electrónico, para formar el Archivo Histórico</t>
  </si>
  <si>
    <t>Prestación de servicios  para la  radicación de los documentos del día a día en los expedientes de contratos con la parametrización, la actualización y creación de expedientes en el  Sistema de Gestión Documental Mercurio y apoyar actividades del proyecto de Modernización de los Archivo del Politécnico</t>
  </si>
  <si>
    <t>Prestación de servicios relacionados con las actividades operativas, logísticas y asistenciales para contratar los servicios de preparación, escaneo e indexación masiva de  documentos de acuerdo a la descripción de cada tipo documental e integrarlas al Software de Gestión Documental Mercurio GSP para su tratamiento, Gestión y Consulta.</t>
  </si>
  <si>
    <t>Empastado de 18 libros de 50o páginas cada uno, tamaño carta, correspondiente a los registros de titulos académicos.</t>
  </si>
  <si>
    <t>Luquegi Gil Neira, Secretario General, lgil@elpoli.edu.co</t>
  </si>
  <si>
    <t>Prestación de Servicios Profesionales para el acompañamiento y apoyo permanenete en asuntos jurídicos que requiera el área académica, concretamente la Vicerrectoría de Docencia e Investigación, las Facultades y los Consejos de Facultad, acompañamiento a la Oficina Asesora Jurídica en asuntos propios de su competencia.</t>
  </si>
  <si>
    <t>360 días</t>
  </si>
  <si>
    <t>Fabio León Velásquez Suarez, Jefe Oficina Asesora Jurídica, flvelasquez@elpoli.edu.co</t>
  </si>
  <si>
    <t>Suscripción y acceso a información jurisprudencial, doctrinal y normativa via web para las diferentes dependencias administrativas del Politécnico Colombiano Jaime Isaza Cadavid</t>
  </si>
  <si>
    <t>Apoyo técnico para la operación de consola de audio y video, instalación de eventos musicales y apoyo en la administración del Auditorio Fernando Gómez Martínez.</t>
  </si>
  <si>
    <t>Jefe Oficina Asesora de Comunicaciones</t>
  </si>
  <si>
    <t>Apoyo técnico para la administracion y operación del sitio web Institucional y de sus herramientas asociadas.</t>
  </si>
  <si>
    <t>Alquiler de teatro para 3 sesiones de grados Institucionales. Con capacidad de 1.634 personas, 8 camerinos generales, 6 camerinos individuales, 11 puertas de ingreso y evacuación, 1 montacargas, 
348 celdas de parqueo, con acceso fácil desde el transporte público.</t>
  </si>
  <si>
    <t>1 dia</t>
  </si>
  <si>
    <t xml:space="preserve">Renovación de suscripciones anuales en diferentes periódicos </t>
  </si>
  <si>
    <t>354 días</t>
  </si>
  <si>
    <t xml:space="preserve">Realización de escudos y carpetas para grados Institucionales. </t>
  </si>
  <si>
    <t>20 días</t>
  </si>
  <si>
    <t>Prestación de servicios profesionales para apoyar los procesos de calidad del dato en el sistema Universitas XXI, la recolección, procesamiento, reporte, publicación, análisis y suministro de información estadística e indicadores institucionales, tanto en el nivel institucional como a entidades externas.</t>
  </si>
  <si>
    <t>Jaime Ignacio Montoya Giraldo
Jefe Oficina Asesora de Planeación
Ext: 120
jimontoya@elpoli.edu.co</t>
  </si>
  <si>
    <t>Prestación de servicios profesionales para apoyar el mantenimiento, actualización de normas ISO, incorporación de nuevos componentes del Sistema Integrado de Gestión Institucional.</t>
  </si>
  <si>
    <t>6 meses</t>
  </si>
  <si>
    <r>
      <t>ELENA PAOLA GONZALEZ JAIMES</t>
    </r>
    <r>
      <rPr>
        <sz val="8"/>
        <color indexed="8"/>
        <rFont val="Arial"/>
        <family val="2"/>
      </rPr>
      <t>, Docente vinculada a la Facultad de Ciencias Agrarias, Ext 500. epgonzalez@elpoli.edu.co</t>
    </r>
  </si>
  <si>
    <t>#</t>
  </si>
  <si>
    <t>Prestar los servicios profesionales bajo su propio riesgo autonomía e independencia para brindar apoyo jurídico al proceso contractual en el Politécnico Colombiano Jaime Isaza Cadavid, para el mejoramiento de sus procesos y el cumplimiento de los términos legales, mediante la realización de las actividades necesarias para el efecto. (GUSTAVO)</t>
  </si>
  <si>
    <t>Prestar los servicios profesionales bajo su propio riesgo autonomía e independencia para brindar apoyo jurídico al proceso contractual en el Politécnico Colombiano Jaime Isaza Cadavid, para el mejoramiento de sus procesos y el cumplimiento de los términos legales, mediante la realización de las actividades necesarias para el efecto. (HERNANDO)</t>
  </si>
  <si>
    <t>Prestación de servicios de apoyo a la gestión para acompañar a la Coordinación de Adquisiciones en las actividades propias del proceso contractual (MILENA)</t>
  </si>
  <si>
    <t>Contratar los servicios de mesa de ayuda, para dar soporte técnico a toda la infraestructura tecnológica de hardware y de software existente en el Politécnico Colombiano Jaime Isaza Cadavid.</t>
  </si>
  <si>
    <t>Prestación del servicio de soporte y mantenimiento a la plataforma de Universitas XXI Académico, PORTAL, MOODLE e INVESTIGACIÓN, el servicio de hosting para la infraestructura tecnológica necesaria para el funcionamiento del Software Universitas XXI Académico, PORTAL, MOODLE e INVESTIGACIÓN</t>
  </si>
  <si>
    <t>Hernando Delgado Rosas; Tel: 3197900 ext.197; e-mail: hdelgado@elpoli.edu.co</t>
  </si>
  <si>
    <t xml:space="preserve">Prestación del servicio de conectividad dando cumplimiento a las obligaciones, condiciones y características establecidas en esta ficha técnica, contribuyendo con el logro de las finalidades del desarrollo de las TICS en el Politécnico Colombiano Jaime Isaza Cadavid.  </t>
  </si>
  <si>
    <t>Prestar los servicios de Mensajería externa motorizada, con comunicación y prestación del servicio interno para el Politécnico Colombiano Jaime Isaza Cadavid</t>
  </si>
  <si>
    <t>ADICIÓN AL CONTRATO PS-13945 DE 2015; objeto: prestación de servicios como operario agrícola, dentro del proyecto "modelo productivo de seis especies condimentarias para exportación en fresco", en el marco del convenio especial de cooperación 4600001065 entre la gobernación de antioquia y el Politécnico Colombiano JIC"</t>
  </si>
  <si>
    <t>Luz Elena Perez Gallego; docente; celular: 3006519486</t>
  </si>
  <si>
    <t>ADICIÓN AL CONTRATO PS-13946 DE 2015; objeto: prestación de servicios como operario agrícola, dentro del proyecto "modelo productivo de seis especies condimentarias para exportación en fresco", en el marco del convenio especial de cooperación 4600001065 entre la gobernación de antioquia y el Politécnico Colombiano JIC"</t>
  </si>
  <si>
    <t>Prestación de servicios profesionales como agrónomo, dentro del proyecto "Modelo productivo de seis especies condimentarias para exportación en fresco, en el marco del convenio especial de cooperación 4600001065, entre Gobernación de Antioquia - Politécnico Colombiano JIC</t>
  </si>
  <si>
    <t>30 días</t>
  </si>
  <si>
    <t>Prestación de servicios para coordinar, registrar en el sistema Académico Universitas XXI, hacer seguimiento y ajustar la programación académica en función de los espacios físicos para el desarrollo de las actividades académicas, tanto en aulas como en laboratorios de la sede central poblado y de las sedes regionales de Apartadó y Rionegro y apoyar las actividades propias del área de Admisiones.</t>
  </si>
  <si>
    <t>Luz María Betancur Acosta, Profesional Especializada Admisiones y Programación Académica, tel:  3197900 ext 143</t>
  </si>
  <si>
    <t>Prestación de servicios personales para apoyar integralmente a la Dirección de Programas y Proyectos Especiales.</t>
  </si>
  <si>
    <t>Prestación de servicios profesionales de apoyo al la gestión en la ejecución de los convenios y/o contratos interadministrativos celebrados en la Dirección de Programas y Proyectos Especiales.</t>
  </si>
  <si>
    <t>Prestación de servicios personales para apoyar el proceso de organización de la información documental de la Dirección de Programas y Proyectos Especiales.</t>
  </si>
  <si>
    <t>Prestación de servicios profesionales como Ingeniero Civil con experiencia en construcción de obras de infraestructura de Ingeniería Civil e Ingeniería Sanitaria para apoyar la gestión en la Coordinación de Bienes y Servicios.</t>
  </si>
  <si>
    <t>Jhoan Sebastian Cadavid Jaramillo; Teléfono: 3197900; ext.139; e-mail: jscadavid@elpoli.edu.co</t>
  </si>
  <si>
    <t>Prestación de servicios profesionales para el apoyo y acompañamiento en la capacitación de Temas de Seguridad e Higiene Ocupacional en el marco del Convenio Interadministrativo de Unión Temporal, suscrito entre la Universidad Nacional de Colombia, la Universidad de Antioquia y el Politécnico Colombiano Jaime Isaza Cadavid</t>
  </si>
  <si>
    <t>Prestación de servicios profesionales para el apoyo a los procesos y actividades articulados a los objetivos de la Dirección de Cooperación Nacional e Internacional de la entidad.</t>
  </si>
  <si>
    <t>Prestar servicios profesionales de Ingeniero en Productividad y Calidad para apoyar el diseño, ejecución y seguimiento de proyectos de la Dirección de Bienestar Institucional e Interacción Social orientados al mejoramiento de la calidad de vida de la comunidad Politécnica.</t>
  </si>
  <si>
    <t>Prestación de servicios profesionales como Médica Veterinaria y Zootecnista para apoyar las actividades en el marco de la ejecución del C.I N°1506-157 del 24 de Junio de 2015 suscrito entre el Politécnico Jaime Isaza Cadavid y la Corporación Autónoma Regional del Centro de Antioquia.</t>
  </si>
  <si>
    <t>Prestación de servicios profesionales como Ingeniera Agropecuaria para apoyar las actividades en el marco de la ejecución del C.I N°1506-157 del 24 de Junio de 2015 suscrito entre el Politécnico Jaime Isaza Cadavid y la Corporación Autónoma Regional del Centro de Antioquia.</t>
  </si>
  <si>
    <t>Prestación de servicios profesionales para apoyar la coordinación en la ejecución del C.I N°1506-157 del 24 de Junio de 2015 suscrito entre el Politécnico Jaime Isaza Cadavid y la Corporación Autónoma Regional del Centro de Antioquia.</t>
  </si>
  <si>
    <t>Prestación de servicios profesionales como Ingeniera Agropecuaria para apoyar las actividades en el marco de la ejecución del C. I N°1506-157 del 24 de Junio de 2015 suscrito entre el Politécnico Jaime Isaza Cadavid y la Corporación Autónoma Regional del Centro de Antioquia.</t>
  </si>
  <si>
    <t>Prestación de servicios profesionales como Ingeniero Agrícola para apoyar las actividades en el marco de la ejecución del C.I N°1506-157 del 24 de Junio de 2015 suscrito entre el Politécnico Jaime Isaza Cadavid y la Corporación Autónoma Regional del Centro de Antioquia.</t>
  </si>
  <si>
    <t>Prestación de servicios técnicos como Tecnólogo Agropecuario para apoyar las actividades en el marco de la ejecución del C.I N°1506-157 del 24 de Junio de 2015 suscrito entre el Politécnico Jaime Isaza Cadavid y la Corporación Autónoma Regional del Centro de Antioquia.</t>
  </si>
  <si>
    <t>Prestación de servicios profesionales como Comunicador Social para apoyar las actividades en el marco de la ejecución del C.I N°1506-157 del 24 de Junio de 2015 suscrito entre el Politécnico Jaime Isaza Cadavid y la Corporación Autónoma Regional del Centro de Antioquia.</t>
  </si>
  <si>
    <t>Prestación de servicios personales de apoyo a la gestión como asistente administrativa en las actividades requeridas para el cumplimiento del Convenio Especial de Cooperación suscrito entre CREAME  y el Politécnico Colombiano Jaime Isaza Cadavid.</t>
  </si>
  <si>
    <t>Prestación de servicios personales de apoyo a la gestión como recepcionista en las actividades requeridas para el cumplimiento del Convenio Especial de Cooperación suscrito entre CREAME  y el Politécnico Colombiano Jaime Isaza Cadavid.</t>
  </si>
  <si>
    <t>Prestación de servicios personales de apoyo a la gestión como gestor operativo en las actividades requeridas para el cumplimiento del Convenio Especial de Cooperación suscrito entre CREAME  y el Politécnico Colombiano Jaime Isaza Cadavid.</t>
  </si>
  <si>
    <t>Prestación de servicios de apoyo para la coordinación técnica y admnistrativa del Convenio de Asociación 4600001134 del 2013, programa de transferencia de paquetes tecnológicos y capacitación de los actores de la cadena piscícola, para el mejoramiento de los procesos de productividad y competitividad del Departamento de Antioquia, celebrado entre la Secretaría de Agricultura y Desarrollo Rural y el Politécnico Colombiano Jaime Isaza Cadavid.</t>
  </si>
  <si>
    <t>Prestación de servicios profesionales como ingeniero civil para el apoyo en los procesos de transferencia de conocimiento y asistencia técnica en construcciones rurales piscícolas en el marco del Convenio de Asociación 4600001134 del 2013, programa de transferencia de paquetes tecnológicos y capacitación de los actores de la cadena piscícola, para el mejoramiento de los procesos de productividad y competitividad del Departamento de Antioquia, celebrado entre la Secretaría de Agricultura y Desarrollo Rural y el Politécnico Colombiano Jaime Isaza Cadavid.</t>
  </si>
  <si>
    <t>Prestación de servicios personales como apoyo técnico en procesos, documentacion y sistematización, en el marco del Convenio de Asociación 4600001134 del 2013, programa de transferencia de paquetes tecnológicos y capacitación de los actores de la cadena piscícola, para el mejoramiento de los procesos de productividad y competitividad del Departamento de Antioquia, celebrado entre la Secretaría de Agricultura y Desarrollo Rural y el Politécnico Colombiano Jaime Isaza Cadavid.</t>
  </si>
  <si>
    <t>Hermes Rafael Pineda Santis; Teléfono 3197900 ext.295; e-mail: hrpineda@elpoli.edu.co</t>
  </si>
  <si>
    <t>Prestación de servicios de apoyo a la gestión  en el marco del Convenio de Asociación 4600001134 del 2013, programa de transferencia de paquetes tecnológicos y capacitación de los actores de la cadena piscícola, para el mejoramiento de los procesos de productividad y competitividad del Departamento de Antioquia, celebrado entre la Secretaría de Agricultura y Desarrollo Rural y el Politécnico Colombiano Jaime Isaza Cadavid.</t>
  </si>
  <si>
    <t>Prestación de servicios profesionales como zootecnista de manera independiente para apoyar a la Dirección de Programas y Proyectos Especiales, en el desarrollo de las actividades necesarias para la ejecución del convenio 4600001134.</t>
  </si>
  <si>
    <t xml:space="preserve"> </t>
  </si>
  <si>
    <t>Prestación del servicio de outsourcing de impresión, fotocopiado y scanner para el Politécnico Colombiano JIC, de acuerdo con los requerimientos y especificaciones técnicas propias de este servicios. (9 meses)</t>
  </si>
  <si>
    <t>Prestación del servicio de transporte terrestre automotor especial de pasajeros para el servicio a estudiantes, docentes, administrativos y externos a la Institución que solicite la misma, incluyendo el transporte de algunos suministros y equipos institucionales requeridos en las Sedes Bello, Niquía, Rionegro, la Pintada y centros agrarios ubicados en Marinilla y San Jerónimo, y eventualmente a destinos dentro del territorio nacional</t>
  </si>
  <si>
    <t>Obra adecuación portería metro de la Sede Poblado</t>
  </si>
  <si>
    <t>Rubén Darío Maya Badoya, Teléfono: 3197900; ext:110; e-mail: rdmaya@elpoli.edu.co</t>
  </si>
  <si>
    <t>Contratación de un servicio de datacenter (laaS) para el Politécnico Colombiano Jaime Isaza Cadavid, de acuerdo con los requerimientos de la Institución</t>
  </si>
  <si>
    <t>Prestar los servicios de mantenimiento preventivo y correctivo de los equipos médicos y odontológicos</t>
  </si>
  <si>
    <t>Prestar los servicios de área protegida de urgencia y/o emergencia médica, para toda la comunidad educativa en las sedes de el Poblado, Rionegro, Bello, Niquia.</t>
  </si>
  <si>
    <t>Suministro de tiquetes aéreos para diferentes destinos regionales, nacionales e internacionales para el Politécnico Colombiano Jaime Isaza Cadavid.</t>
  </si>
  <si>
    <t>12/01/206</t>
  </si>
  <si>
    <t>Prestación de servicios profesionales para apoyar a la Vicerrectoría de Extensión en las actividades administrativas en el proceso de Educación Continua.</t>
  </si>
  <si>
    <t>Contratación del servicio Lan to Lan entre la sede Apartadó y la Sede Poblado con un ancho de banda de cuatro 4 Mbps para el Politécnico Colombiano Jaime Isaza Cadavid</t>
  </si>
  <si>
    <t>Jhoan Sebastian Cadavid Jaramillo; Director de Servicios Generales. Tel 034 3197939; jscadavid@elpoli.edu.co</t>
  </si>
  <si>
    <t>Berta Lucia Gutierrez Gomez;Jefe Oficina Asesora de Comunicaciones; Tel: 3197949; e-mail: blgutierrez@elpoli.edu.co</t>
  </si>
  <si>
    <t>Adriana Portocarrero Rengifo; Coordinadora Bienes y Servicios; Tel: 3197900 ext: 141; e-mail: aportocarrero@elpoli.edu.co</t>
  </si>
  <si>
    <t xml:space="preserve">Alex nilson meneses oquendo; Teléfono: 3197900 Ext.393; e-mail: alexmeneses@elpoli.edu.co </t>
  </si>
  <si>
    <t>Andrés Restrepo Jaramillo. Técnico Administrativo, agrestrepo@elpoli.edu.co , Teléfono: 3197900 extensión 185</t>
  </si>
  <si>
    <t>Blanca Ludivia Vargas Vargas, Profesional Especializado, blvargas@elpoli.edu.co,  Teléfono: 3197900 Ext. 359</t>
  </si>
  <si>
    <t>Carlos Eduardo Ortega Zapata Tel: 3197900 Ext 128; e-mail: ceortega@elpoli.edu.co</t>
  </si>
  <si>
    <t>Carlos Mario Cardona Ríos; Teléfono: 3197900 Ext.302; e-mail: cmcardona@elpoli.edu.co</t>
  </si>
  <si>
    <t>Catalina Maria Restrepo Gutierrez; Teléfono: 3197900 Ext.299; e-mail: cmrestrepo@elpoli.edu.co</t>
  </si>
  <si>
    <t>Adriana María Ruiz Restrepo; Coordinación de Autoevaluación / autoevlauacion@elpoli.edu.co / 3197900 ext. 244; e-mail: amruizr@elpoli.edu.co</t>
  </si>
  <si>
    <t>Damaris Patricia Ferrer Gil - Directora Financiera; Teléfono: 3197900 Ext.123; e-mail: dpferreira@elpoli.edu.co</t>
  </si>
  <si>
    <t>Diana Marcela Cañaveral Restrepo
Teléfono: 3197952; e-mail: dmcanaveral@elpoli.edu.co</t>
  </si>
  <si>
    <r>
      <t xml:space="preserve">Prestar servicios profesionales de psicología para apoyar el diseño, ejecución y seguimiento de líneas de servicio en atención psicosocial de la Dirección de Bienestar Institucional e Interacción Social orientadas al mejoramiento de la calidad de vida de la comunidad Politécnica </t>
    </r>
    <r>
      <rPr>
        <b/>
        <sz val="8"/>
        <color indexed="8"/>
        <rFont val="Arial"/>
        <family val="2"/>
      </rPr>
      <t>(La Pintada)</t>
    </r>
  </si>
  <si>
    <r>
      <t xml:space="preserve">Prestar servicios profesionales de psicología para apoyar el diseño, ejecución y seguimiento de líneas de servicio en atención psicosocial de la Dirección de Bienestar Institucional e Interacción Social orientadas al mejoramiento de la calidad de vida de la Comunidad Politécnica </t>
    </r>
    <r>
      <rPr>
        <b/>
        <sz val="8"/>
        <color indexed="8"/>
        <rFont val="Arial"/>
        <family val="2"/>
      </rPr>
      <t>(Sede Oriente)</t>
    </r>
  </si>
  <si>
    <r>
      <t xml:space="preserve">Prestar servicios profesionales de psicología para apoyar el diseño, ejecución y seguimiento de líneas de servicio en atención psicosocial de la Dirección de Bienestar Institucional e Interacción Social orientadas al mejoramiento de la calidad de vida de la Comunidad Politécnica </t>
    </r>
    <r>
      <rPr>
        <b/>
        <sz val="8"/>
        <color indexed="8"/>
        <rFont val="Arial"/>
        <family val="2"/>
      </rPr>
      <t>(Sede Urabá)</t>
    </r>
  </si>
  <si>
    <r>
      <t xml:space="preserve">Prestar servicios profesionales de psicología para apoyar el diseño, ejecución y seguimiento de líneas de servicio en atención psicosocial de la Dirección de Bienestar Institucional e Interacción Social orientadas al mejoramiento de la calidad de vida de la Comunidad Politécnica </t>
    </r>
    <r>
      <rPr>
        <b/>
        <sz val="8"/>
        <color indexed="8"/>
        <rFont val="Arial"/>
        <family val="2"/>
      </rPr>
      <t>(Sede Valle de Aburrá, instalaciones laboratorios Bello, Niquia y granjas experimentales)</t>
    </r>
  </si>
  <si>
    <t>Prestar servicios profesionales de apoyo a la gestión financiera en la ejecución y desarrollo de los procedimientos financieros y administrativos con el fin de facilitar el desarrollo de actividades que respondan a la implementación de mejores prácticas, en especial en la tesorería, en procura del mejoramiento de las expectativas de calidad y oportunidad en el servicio.</t>
  </si>
  <si>
    <t>Fanny Stella Castro Toro - Coordinadora de Tesorería; Teléfono: 3197900 Ext.131; e-mail: fscastro@elpoli.edu.co</t>
  </si>
  <si>
    <t>Suministro de alimentos concentrados de acuerdo a las especificaciones técnicas, para la granja Román Gómez ubicada en la vereda la primavera del Municipio de Marinilla y la granja John Jairo González en la verde loma hermosa del municipio de San Jerónimo, ambas del Politécnico Colombiano Jaime Isaza Cadavid.</t>
  </si>
  <si>
    <t>Apoyo operación logística jornadas institucionales en actividades de la Dirección de Bienestar Institucional e Interacción Social.</t>
  </si>
  <si>
    <r>
      <t xml:space="preserve">Contratar la prestación de los servicios del Sistema de Información Bibliográfico </t>
    </r>
    <r>
      <rPr>
        <b/>
        <sz val="8"/>
        <color indexed="8"/>
        <rFont val="Arial"/>
        <family val="2"/>
      </rPr>
      <t>Aleph 500,</t>
    </r>
    <r>
      <rPr>
        <sz val="8"/>
        <color indexed="8"/>
        <rFont val="Arial"/>
        <family val="2"/>
      </rPr>
      <t xml:space="preserve"> soporte técnico, asesoría, administración y actualización a las nuevas versiones que sean liberadas por EX LIBRIS para el Sistema de Bibliotecas institucional, enmarcado en el proyecto Mejoramiento Integral de los servicios Bibliotecarios en el Politécnico Colombiano Jaime Isaza Cadavid.</t>
    </r>
  </si>
  <si>
    <r>
      <t xml:space="preserve">Contratar la prestación de los servicios soporte técnico, asesoría, administración y actualización del portal virtual </t>
    </r>
    <r>
      <rPr>
        <b/>
        <sz val="8"/>
        <color indexed="8"/>
        <rFont val="Arial"/>
        <family val="2"/>
      </rPr>
      <t>Virtual Pro</t>
    </r>
    <r>
      <rPr>
        <sz val="8"/>
        <color indexed="8"/>
        <rFont val="Arial"/>
        <family val="2"/>
      </rPr>
      <t xml:space="preserve"> para el Sistema de Bibliotecas</t>
    </r>
  </si>
  <si>
    <r>
      <t>Contratar la prestación de los servicios</t>
    </r>
    <r>
      <rPr>
        <sz val="8"/>
        <color indexed="8"/>
        <rFont val="Arial"/>
        <family val="2"/>
      </rPr>
      <t xml:space="preserve"> de suscripción a la </t>
    </r>
    <r>
      <rPr>
        <sz val="8"/>
        <color indexed="8"/>
        <rFont val="Arial"/>
        <family val="2"/>
      </rPr>
      <t>Biblioteca Digital de McGraw-Hill a través de la plataforma de contenidos digitales Digital Content –Ebooks 7.24</t>
    </r>
  </si>
  <si>
    <t>Prestación de servicios profesionales para el apoyo en la generación de estrategias de fortalecimiento de los grupos de investigación, la divulgación, asesoría y gestión para la aplicación a convocatorias externas de cofinanciación para ejecución de proyectos de investigación y alianzas interinstitucionales</t>
  </si>
  <si>
    <t>N.A</t>
  </si>
  <si>
    <t>DIANA MARCELA CAÑAVERAL RESTREPO; Teléfono: 3197900 Ext.152 ; e-mail: dmcanaveral@elpoli.edu.co</t>
  </si>
  <si>
    <r>
      <rPr>
        <b/>
        <sz val="11"/>
        <color indexed="8"/>
        <rFont val="Calibri"/>
        <family val="2"/>
      </rPr>
      <t>MISION:</t>
    </r>
    <r>
      <rPr>
        <sz val="11"/>
        <color indexed="8"/>
        <rFont val="Calibri"/>
        <family val="2"/>
      </rPr>
      <t xml:space="preserve"> Somos una Institución de educación superior estatal de vocacionalidad tecnológica, que con su talento humano ofrece una formación integral con programas de calidad en pregrado y posgrado, apoyados en la gestión del conocimiento de base científica; promovemos acciones innovadoras desde la investigación y la proyección social, para contribuir al desarrollo económico, social y ambiental de Antioquia y Colombia.   </t>
    </r>
    <r>
      <rPr>
        <b/>
        <sz val="11"/>
        <color indexed="8"/>
        <rFont val="Calibri"/>
        <family val="2"/>
      </rPr>
      <t>VISION:</t>
    </r>
    <r>
      <rPr>
        <sz val="11"/>
        <color indexed="8"/>
        <rFont val="Calibri"/>
        <family val="2"/>
      </rPr>
      <t xml:space="preserve"> En 2020, el Politécnico Colombiano Jaime Isaza Cadavid será reconocido como una Institución de alta calidad académica con énfasis en la formación y gestión tecnológica, la investigación aplicada y la proyección social, en beneficio del desarrollo económico, social y ambiental, con presencia en las regiones de Antioquia y el País; articulado a las dinámicas del sector productivo, a la política pública y al crecimiento de la cobertura en educación.</t>
    </r>
  </si>
</sst>
</file>

<file path=xl/styles.xml><?xml version="1.0" encoding="utf-8"?>
<styleSheet xmlns="http://schemas.openxmlformats.org/spreadsheetml/2006/main">
  <numFmts count="4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_(&quot;$&quot;\ * #,##0_);_(&quot;$&quot;\ * \(#,##0\);_(&quot;$&quot;\ *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_(&quot;$&quot;\ * #,##0.000_);_(&quot;$&quot;\ * \(#,##0.000\);_(&quot;$&quot;\ * &quot;-&quot;??_);_(@_)"/>
    <numFmt numFmtId="194" formatCode="_(&quot;$&quot;\ * #,##0.0000_);_(&quot;$&quot;\ * \(#,##0.0000\);_(&quot;$&quot;\ * &quot;-&quot;??_);_(@_)"/>
    <numFmt numFmtId="195" formatCode="&quot;$&quot;\ #,##0"/>
    <numFmt numFmtId="196" formatCode="_(&quot;$&quot;\ * #,##0.0_);_(&quot;$&quot;\ * \(#,##0.0\);_(&quot;$&quot;\ * &quot;-&quot;??_);_(@_)"/>
    <numFmt numFmtId="197" formatCode="[$$-240A]\ #,##0"/>
    <numFmt numFmtId="198" formatCode="mmm\-yyyy"/>
    <numFmt numFmtId="199" formatCode="_([$$-240A]\ * #,##0_);_([$$-240A]\ * \(#,##0\);_([$$-240A]\ * &quot;-&quot;??_);_(@_)"/>
    <numFmt numFmtId="200" formatCode="&quot;$&quot;\ #,##0.00"/>
    <numFmt numFmtId="201" formatCode="_(* #,##0_);_(* \(#,##0\);_(* &quot;-&quot;??_);_(@_)"/>
    <numFmt numFmtId="202" formatCode="[$-240A]dddd\,\ dd&quot; de &quot;mmmm&quot; de &quot;yyyy"/>
  </numFmts>
  <fonts count="58">
    <font>
      <sz val="11"/>
      <color theme="1"/>
      <name val="Calibri"/>
      <family val="2"/>
    </font>
    <font>
      <sz val="11"/>
      <color indexed="8"/>
      <name val="Calibri"/>
      <family val="2"/>
    </font>
    <font>
      <sz val="8"/>
      <name val="Calibri"/>
      <family val="2"/>
    </font>
    <font>
      <u val="single"/>
      <sz val="8.8"/>
      <color indexed="36"/>
      <name val="Calibri"/>
      <family val="2"/>
    </font>
    <font>
      <sz val="8"/>
      <color indexed="8"/>
      <name val="Arial"/>
      <family val="2"/>
    </font>
    <font>
      <sz val="9"/>
      <name val="Tahoma"/>
      <family val="2"/>
    </font>
    <font>
      <b/>
      <sz val="9"/>
      <name val="Tahoma"/>
      <family val="2"/>
    </font>
    <font>
      <sz val="8"/>
      <name val="Tahoma"/>
      <family val="2"/>
    </font>
    <font>
      <sz val="10"/>
      <name val="Arial"/>
      <family val="2"/>
    </font>
    <font>
      <sz val="8"/>
      <name val="Arial"/>
      <family val="2"/>
    </font>
    <font>
      <b/>
      <sz val="8"/>
      <color indexed="8"/>
      <name val="Arial"/>
      <family val="2"/>
    </font>
    <font>
      <sz val="8"/>
      <color indexed="9"/>
      <name val="Arial"/>
      <family val="2"/>
    </font>
    <font>
      <u val="singleAccounting"/>
      <sz val="8"/>
      <color indexed="8"/>
      <name val="Arial"/>
      <family val="2"/>
    </font>
    <font>
      <b/>
      <sz val="9"/>
      <name val="Calibri"/>
      <family val="2"/>
    </font>
    <font>
      <sz val="9"/>
      <name val="Calibri"/>
      <family val="2"/>
    </font>
    <font>
      <sz val="8"/>
      <color indexed="10"/>
      <name val="Arial"/>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color indexed="63"/>
      <name val="Arial"/>
      <family val="2"/>
    </font>
    <font>
      <u val="single"/>
      <sz val="8"/>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8"/>
      <color rgb="FFFFFFFF"/>
      <name val="Arial"/>
      <family val="2"/>
    </font>
    <font>
      <sz val="8"/>
      <color rgb="FF3D3D3D"/>
      <name val="Arial"/>
      <family val="2"/>
    </font>
    <font>
      <sz val="8"/>
      <color rgb="FFFF0000"/>
      <name val="Arial"/>
      <family val="2"/>
    </font>
    <font>
      <u val="single"/>
      <sz val="8"/>
      <color theme="10"/>
      <name val="Arial"/>
      <family val="2"/>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3" tint="0.7999799847602844"/>
        <bgColor indexed="64"/>
      </patternFill>
    </fill>
    <fill>
      <patternFill patternType="solid">
        <fgColor theme="5"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color indexed="63"/>
      </left>
      <right style="medium"/>
      <top style="medium"/>
      <bottom>
        <color indexed="63"/>
      </bottom>
    </border>
    <border>
      <left style="thin"/>
      <right style="medium"/>
      <top style="medium"/>
      <bottom style="thin"/>
    </border>
    <border>
      <left style="thin"/>
      <right style="medium"/>
      <top style="thin"/>
      <bottom style="thin"/>
    </border>
    <border>
      <left style="medium"/>
      <right style="thin"/>
      <top style="thin"/>
      <bottom style="medium"/>
    </border>
    <border>
      <left>
        <color indexed="63"/>
      </left>
      <right style="medium"/>
      <top>
        <color indexed="63"/>
      </top>
      <bottom>
        <color indexed="63"/>
      </bottom>
    </border>
    <border>
      <left style="thin"/>
      <right style="medium"/>
      <top style="thin"/>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1" fillId="28" borderId="1" applyNumberFormat="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4" fillId="30" borderId="0" applyNumberFormat="0" applyBorder="0" applyAlignment="0" applyProtection="0"/>
    <xf numFmtId="0" fontId="8" fillId="0" borderId="0">
      <alignment/>
      <protection/>
    </xf>
    <xf numFmtId="0" fontId="1" fillId="31" borderId="4" applyNumberFormat="0" applyFont="0" applyAlignment="0" applyProtection="0"/>
    <xf numFmtId="9" fontId="1" fillId="0" borderId="0" applyFont="0" applyFill="0" applyBorder="0" applyAlignment="0" applyProtection="0"/>
    <xf numFmtId="0" fontId="45" fillId="20"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52">
    <xf numFmtId="0" fontId="0" fillId="0" borderId="0" xfId="0" applyFont="1" applyAlignment="1">
      <alignment/>
    </xf>
    <xf numFmtId="0" fontId="4" fillId="0" borderId="10" xfId="0" applyFont="1" applyBorder="1" applyAlignment="1">
      <alignment vertical="center" wrapText="1"/>
    </xf>
    <xf numFmtId="181" fontId="9" fillId="0" borderId="10" xfId="54" applyNumberFormat="1" applyFont="1" applyFill="1" applyBorder="1" applyAlignment="1">
      <alignment horizontal="right" vertical="center" wrapText="1"/>
      <protection/>
    </xf>
    <xf numFmtId="188" fontId="4" fillId="0" borderId="10" xfId="0" applyNumberFormat="1" applyFont="1" applyFill="1" applyBorder="1" applyAlignment="1" applyProtection="1">
      <alignment horizontal="right" vertical="center"/>
      <protection/>
    </xf>
    <xf numFmtId="195" fontId="9" fillId="0" borderId="10" xfId="54" applyNumberFormat="1" applyFont="1" applyFill="1" applyBorder="1" applyAlignment="1">
      <alignment horizontal="right" vertical="center" wrapText="1"/>
      <protection/>
    </xf>
    <xf numFmtId="0" fontId="4" fillId="0" borderId="10" xfId="0" applyFont="1" applyFill="1" applyBorder="1" applyAlignment="1">
      <alignment vertical="center" wrapText="1"/>
    </xf>
    <xf numFmtId="0" fontId="4" fillId="0" borderId="0" xfId="0" applyFont="1" applyAlignment="1">
      <alignment vertical="center" wrapText="1"/>
    </xf>
    <xf numFmtId="0" fontId="10" fillId="0" borderId="0" xfId="0" applyFont="1" applyAlignment="1">
      <alignment vertical="center"/>
    </xf>
    <xf numFmtId="0" fontId="4" fillId="0" borderId="0" xfId="0" applyFont="1" applyBorder="1" applyAlignment="1">
      <alignment vertical="center" wrapText="1"/>
    </xf>
    <xf numFmtId="0" fontId="4" fillId="0" borderId="0" xfId="0" applyFont="1" applyFill="1" applyAlignment="1">
      <alignment vertical="center" wrapText="1"/>
    </xf>
    <xf numFmtId="0" fontId="9" fillId="0" borderId="10" xfId="0" applyFont="1" applyFill="1" applyBorder="1" applyAlignment="1">
      <alignment vertical="center" wrapText="1"/>
    </xf>
    <xf numFmtId="0" fontId="52" fillId="0" borderId="10" xfId="0" applyFont="1" applyFill="1" applyBorder="1" applyAlignment="1">
      <alignment vertical="center" wrapText="1"/>
    </xf>
    <xf numFmtId="0" fontId="4" fillId="32" borderId="0" xfId="0" applyFont="1" applyFill="1" applyAlignment="1">
      <alignment vertical="center" wrapText="1"/>
    </xf>
    <xf numFmtId="0" fontId="4" fillId="33" borderId="0" xfId="0" applyFont="1" applyFill="1" applyAlignment="1">
      <alignment vertical="center" wrapText="1"/>
    </xf>
    <xf numFmtId="0" fontId="0" fillId="0" borderId="0" xfId="0" applyAlignment="1">
      <alignment wrapText="1"/>
    </xf>
    <xf numFmtId="0" fontId="51" fillId="0" borderId="0" xfId="0" applyFont="1" applyAlignment="1">
      <alignment/>
    </xf>
    <xf numFmtId="0" fontId="0" fillId="0" borderId="0" xfId="0" applyBorder="1" applyAlignment="1">
      <alignment wrapText="1"/>
    </xf>
    <xf numFmtId="197" fontId="0" fillId="0" borderId="0" xfId="0" applyNumberFormat="1" applyAlignment="1">
      <alignment wrapText="1"/>
    </xf>
    <xf numFmtId="0" fontId="52" fillId="0" borderId="0" xfId="0" applyFont="1" applyBorder="1" applyAlignment="1">
      <alignment horizontal="center"/>
    </xf>
    <xf numFmtId="0" fontId="53" fillId="0" borderId="0" xfId="0" applyFont="1" applyBorder="1" applyAlignment="1">
      <alignment horizontal="center"/>
    </xf>
    <xf numFmtId="0" fontId="51" fillId="34" borderId="11" xfId="0" applyFont="1" applyFill="1" applyBorder="1" applyAlignment="1">
      <alignment/>
    </xf>
    <xf numFmtId="14" fontId="4" fillId="0" borderId="10" xfId="0" applyNumberFormat="1" applyFont="1" applyFill="1" applyBorder="1" applyAlignment="1">
      <alignment vertical="center"/>
    </xf>
    <xf numFmtId="0" fontId="52" fillId="0" borderId="10" xfId="0" applyFont="1" applyBorder="1" applyAlignment="1">
      <alignment/>
    </xf>
    <xf numFmtId="0" fontId="4" fillId="0" borderId="0" xfId="0" applyFont="1" applyAlignment="1">
      <alignment horizontal="center" vertical="center" wrapText="1"/>
    </xf>
    <xf numFmtId="0" fontId="10" fillId="0" borderId="0" xfId="0" applyFont="1" applyAlignment="1">
      <alignment horizontal="left" vertical="center"/>
    </xf>
    <xf numFmtId="0" fontId="52" fillId="0" borderId="10" xfId="0" applyFont="1" applyFill="1" applyBorder="1" applyAlignment="1">
      <alignment horizontal="left" vertical="center" wrapText="1"/>
    </xf>
    <xf numFmtId="0" fontId="4" fillId="0" borderId="0" xfId="0" applyFont="1" applyAlignment="1">
      <alignment horizontal="left" vertical="center" wrapText="1"/>
    </xf>
    <xf numFmtId="0" fontId="52" fillId="0" borderId="10" xfId="0" applyFont="1" applyFill="1" applyBorder="1" applyAlignment="1">
      <alignment vertical="center"/>
    </xf>
    <xf numFmtId="0" fontId="9" fillId="0" borderId="10" xfId="0" applyFont="1" applyFill="1" applyBorder="1" applyAlignment="1">
      <alignment horizontal="center" vertical="center" wrapText="1"/>
    </xf>
    <xf numFmtId="188" fontId="4" fillId="0" borderId="10" xfId="0" applyNumberFormat="1" applyFont="1" applyFill="1" applyBorder="1" applyAlignment="1" applyProtection="1">
      <alignment horizontal="right" vertical="center" wrapText="1"/>
      <protection/>
    </xf>
    <xf numFmtId="0" fontId="52" fillId="0" borderId="10" xfId="0" applyFont="1" applyFill="1" applyBorder="1" applyAlignment="1">
      <alignment horizontal="justify" vertical="center"/>
    </xf>
    <xf numFmtId="188" fontId="4" fillId="0" borderId="10" xfId="52" applyNumberFormat="1" applyFont="1" applyFill="1" applyBorder="1" applyAlignment="1">
      <alignment vertical="center"/>
    </xf>
    <xf numFmtId="1" fontId="4" fillId="0" borderId="10" xfId="0" applyNumberFormat="1" applyFont="1" applyFill="1" applyBorder="1" applyAlignment="1">
      <alignment vertical="center" wrapText="1"/>
    </xf>
    <xf numFmtId="0" fontId="52" fillId="0" borderId="10" xfId="0" applyFont="1" applyFill="1" applyBorder="1" applyAlignment="1">
      <alignment horizontal="center" vertical="center" wrapText="1"/>
    </xf>
    <xf numFmtId="0" fontId="9" fillId="0" borderId="10" xfId="0" applyFont="1" applyFill="1" applyBorder="1" applyAlignment="1">
      <alignment vertical="top" wrapText="1"/>
    </xf>
    <xf numFmtId="14" fontId="4" fillId="0" borderId="10" xfId="0" applyNumberFormat="1" applyFont="1" applyFill="1" applyBorder="1" applyAlignment="1">
      <alignment vertical="top" wrapText="1"/>
    </xf>
    <xf numFmtId="0" fontId="11" fillId="22" borderId="12" xfId="38" applyFont="1" applyBorder="1" applyAlignment="1">
      <alignment horizontal="left" vertical="center" wrapText="1"/>
    </xf>
    <xf numFmtId="0" fontId="11" fillId="22" borderId="12" xfId="38" applyFont="1" applyBorder="1" applyAlignment="1">
      <alignment vertical="center" wrapText="1"/>
    </xf>
    <xf numFmtId="0" fontId="9" fillId="0" borderId="13" xfId="0" applyFont="1" applyFill="1" applyBorder="1" applyAlignment="1">
      <alignment vertical="center" wrapText="1"/>
    </xf>
    <xf numFmtId="0" fontId="4" fillId="0" borderId="14" xfId="0" applyFont="1" applyBorder="1" applyAlignment="1">
      <alignment horizontal="center" vertical="center" wrapText="1"/>
    </xf>
    <xf numFmtId="0" fontId="52" fillId="35" borderId="10" xfId="0" applyFont="1" applyFill="1" applyBorder="1" applyAlignment="1">
      <alignment vertical="center" wrapText="1"/>
    </xf>
    <xf numFmtId="0" fontId="9" fillId="35" borderId="10" xfId="0" applyFont="1" applyFill="1" applyBorder="1" applyAlignment="1">
      <alignment vertical="center" wrapText="1"/>
    </xf>
    <xf numFmtId="1" fontId="4" fillId="35" borderId="10" xfId="0" applyNumberFormat="1" applyFont="1" applyFill="1" applyBorder="1" applyAlignment="1">
      <alignment vertical="center" wrapText="1"/>
    </xf>
    <xf numFmtId="0" fontId="4" fillId="35" borderId="10" xfId="0" applyFont="1" applyFill="1" applyBorder="1" applyAlignment="1">
      <alignment vertical="center" wrapText="1"/>
    </xf>
    <xf numFmtId="14" fontId="4" fillId="35" borderId="10" xfId="0" applyNumberFormat="1" applyFont="1" applyFill="1" applyBorder="1" applyAlignment="1">
      <alignment vertical="center" wrapText="1"/>
    </xf>
    <xf numFmtId="0" fontId="4" fillId="32" borderId="15" xfId="0" applyFont="1" applyFill="1" applyBorder="1" applyAlignment="1">
      <alignment horizontal="center" vertical="center" wrapText="1"/>
    </xf>
    <xf numFmtId="0" fontId="4" fillId="0" borderId="10" xfId="0" applyNumberFormat="1" applyFont="1" applyFill="1" applyBorder="1" applyAlignment="1">
      <alignment horizontal="justify" vertical="center"/>
    </xf>
    <xf numFmtId="0" fontId="9" fillId="0" borderId="10" xfId="0" applyNumberFormat="1" applyFont="1" applyFill="1" applyBorder="1" applyAlignment="1">
      <alignment horizontal="justify" vertical="center" wrapText="1"/>
    </xf>
    <xf numFmtId="0" fontId="4" fillId="0" borderId="10" xfId="0" applyNumberFormat="1" applyFont="1" applyFill="1" applyBorder="1" applyAlignment="1">
      <alignment horizontal="justify" vertical="center" wrapText="1"/>
    </xf>
    <xf numFmtId="0" fontId="4" fillId="35" borderId="10" xfId="0" applyNumberFormat="1" applyFont="1" applyFill="1" applyBorder="1" applyAlignment="1">
      <alignment horizontal="justify" vertical="center" wrapText="1"/>
    </xf>
    <xf numFmtId="0" fontId="9" fillId="0" borderId="10" xfId="0" applyNumberFormat="1" applyFont="1" applyFill="1" applyBorder="1" applyAlignment="1">
      <alignment vertical="center" wrapText="1"/>
    </xf>
    <xf numFmtId="188" fontId="10" fillId="0" borderId="0" xfId="0" applyNumberFormat="1" applyFont="1" applyAlignment="1">
      <alignment vertical="center" wrapText="1"/>
    </xf>
    <xf numFmtId="0" fontId="52" fillId="0" borderId="10" xfId="0" applyFont="1" applyFill="1" applyBorder="1" applyAlignment="1">
      <alignment horizontal="left" vertical="center"/>
    </xf>
    <xf numFmtId="0" fontId="10" fillId="0" borderId="10" xfId="0" applyFont="1" applyFill="1" applyBorder="1" applyAlignment="1">
      <alignment vertical="center" wrapText="1"/>
    </xf>
    <xf numFmtId="0" fontId="54" fillId="0" borderId="10" xfId="0" applyFont="1" applyFill="1" applyBorder="1" applyAlignment="1">
      <alignment horizontal="left" vertical="center"/>
    </xf>
    <xf numFmtId="0" fontId="9" fillId="0" borderId="10" xfId="0" applyFont="1" applyFill="1" applyBorder="1" applyAlignment="1">
      <alignment horizontal="right" vertical="center" wrapText="1"/>
    </xf>
    <xf numFmtId="0" fontId="9" fillId="0" borderId="10" xfId="0" applyFont="1" applyFill="1" applyBorder="1" applyAlignment="1">
      <alignment horizontal="justify" vertical="center" wrapText="1"/>
    </xf>
    <xf numFmtId="188" fontId="9" fillId="0" borderId="10" xfId="52" applyNumberFormat="1" applyFont="1" applyFill="1" applyBorder="1" applyAlignment="1">
      <alignment vertical="center" wrapText="1"/>
    </xf>
    <xf numFmtId="0" fontId="52" fillId="0" borderId="10" xfId="0" applyFont="1" applyFill="1" applyBorder="1" applyAlignment="1">
      <alignment/>
    </xf>
    <xf numFmtId="195" fontId="54" fillId="0" borderId="10" xfId="0" applyNumberFormat="1" applyFont="1" applyFill="1" applyBorder="1" applyAlignment="1">
      <alignment horizontal="right"/>
    </xf>
    <xf numFmtId="0" fontId="54" fillId="0" borderId="10" xfId="0" applyFont="1" applyFill="1" applyBorder="1" applyAlignment="1">
      <alignment horizontal="right"/>
    </xf>
    <xf numFmtId="0" fontId="52" fillId="0" borderId="10" xfId="0" applyFont="1" applyFill="1" applyBorder="1" applyAlignment="1">
      <alignment wrapText="1"/>
    </xf>
    <xf numFmtId="14" fontId="9" fillId="0" borderId="10" xfId="0" applyNumberFormat="1" applyFont="1" applyFill="1" applyBorder="1" applyAlignment="1">
      <alignment vertical="center"/>
    </xf>
    <xf numFmtId="188" fontId="9" fillId="0" borderId="10" xfId="52" applyNumberFormat="1" applyFont="1" applyFill="1" applyBorder="1" applyAlignment="1">
      <alignment vertical="center"/>
    </xf>
    <xf numFmtId="41" fontId="4" fillId="0" borderId="10" xfId="52" applyNumberFormat="1" applyFont="1" applyFill="1" applyBorder="1" applyAlignment="1">
      <alignment vertical="center"/>
    </xf>
    <xf numFmtId="188" fontId="54" fillId="0" borderId="10" xfId="52" applyNumberFormat="1" applyFont="1" applyFill="1" applyBorder="1" applyAlignment="1">
      <alignment horizontal="right"/>
    </xf>
    <xf numFmtId="0" fontId="9"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2" fillId="0" borderId="10" xfId="0" applyFont="1" applyFill="1" applyBorder="1" applyAlignment="1">
      <alignment horizontal="justify"/>
    </xf>
    <xf numFmtId="14" fontId="4" fillId="0" borderId="10" xfId="0" applyNumberFormat="1" applyFont="1" applyFill="1" applyBorder="1" applyAlignment="1">
      <alignment horizontal="right" vertical="center" wrapText="1"/>
    </xf>
    <xf numFmtId="14" fontId="4" fillId="0" borderId="10" xfId="0" applyNumberFormat="1" applyFont="1" applyFill="1" applyBorder="1" applyAlignment="1">
      <alignment vertical="center" wrapText="1"/>
    </xf>
    <xf numFmtId="188" fontId="4" fillId="0" borderId="10" xfId="52" applyNumberFormat="1" applyFont="1" applyFill="1" applyBorder="1" applyAlignment="1" applyProtection="1">
      <alignment horizontal="right" vertical="center"/>
      <protection/>
    </xf>
    <xf numFmtId="199" fontId="4" fillId="0" borderId="10" xfId="52" applyNumberFormat="1" applyFont="1" applyFill="1" applyBorder="1" applyAlignment="1">
      <alignment vertical="center"/>
    </xf>
    <xf numFmtId="14" fontId="4" fillId="0" borderId="10" xfId="0" applyNumberFormat="1" applyFont="1" applyFill="1" applyBorder="1" applyAlignment="1">
      <alignment horizontal="center" vertical="center"/>
    </xf>
    <xf numFmtId="0" fontId="52" fillId="0" borderId="10" xfId="0" applyFont="1" applyFill="1" applyBorder="1" applyAlignment="1">
      <alignment horizontal="right" wrapText="1"/>
    </xf>
    <xf numFmtId="188" fontId="4" fillId="0" borderId="10" xfId="52" applyNumberFormat="1" applyFont="1" applyFill="1" applyBorder="1" applyAlignment="1">
      <alignment horizontal="right" vertical="center"/>
    </xf>
    <xf numFmtId="188" fontId="54" fillId="0" borderId="10" xfId="52" applyNumberFormat="1" applyFont="1" applyFill="1" applyBorder="1" applyAlignment="1">
      <alignment horizontal="center" vertical="center"/>
    </xf>
    <xf numFmtId="0" fontId="9" fillId="0" borderId="10" xfId="0" applyFont="1" applyFill="1" applyBorder="1" applyAlignment="1">
      <alignment horizontal="right"/>
    </xf>
    <xf numFmtId="14" fontId="9" fillId="0" borderId="10" xfId="0" applyNumberFormat="1" applyFont="1" applyFill="1" applyBorder="1" applyAlignment="1">
      <alignment horizontal="center" vertical="center"/>
    </xf>
    <xf numFmtId="14" fontId="9" fillId="0" borderId="10" xfId="0" applyNumberFormat="1" applyFont="1" applyFill="1" applyBorder="1" applyAlignment="1">
      <alignment horizontal="right" vertical="center" wrapText="1"/>
    </xf>
    <xf numFmtId="0" fontId="52" fillId="0" borderId="10" xfId="0" applyFont="1" applyFill="1" applyBorder="1" applyAlignment="1">
      <alignment horizontal="right" vertical="center" wrapText="1"/>
    </xf>
    <xf numFmtId="1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88" fontId="4" fillId="0" borderId="10" xfId="52" applyNumberFormat="1" applyFont="1" applyFill="1" applyBorder="1" applyAlignment="1">
      <alignment vertical="center" wrapText="1"/>
    </xf>
    <xf numFmtId="0" fontId="4" fillId="0" borderId="10" xfId="0" applyFont="1" applyFill="1" applyBorder="1" applyAlignment="1">
      <alignment horizontal="justify" vertical="center" wrapText="1"/>
    </xf>
    <xf numFmtId="188" fontId="9" fillId="0" borderId="10" xfId="0" applyNumberFormat="1" applyFont="1" applyFill="1" applyBorder="1" applyAlignment="1" applyProtection="1">
      <alignment horizontal="center" vertical="center" wrapText="1"/>
      <protection/>
    </xf>
    <xf numFmtId="188" fontId="9" fillId="0" borderId="10" xfId="0" applyNumberFormat="1" applyFont="1" applyFill="1" applyBorder="1" applyAlignment="1" applyProtection="1">
      <alignment horizontal="center" vertical="center"/>
      <protection/>
    </xf>
    <xf numFmtId="0" fontId="4" fillId="0" borderId="10" xfId="0" applyFont="1" applyFill="1" applyBorder="1" applyAlignment="1">
      <alignment horizontal="justify" vertical="top" wrapText="1"/>
    </xf>
    <xf numFmtId="195" fontId="54" fillId="0" borderId="10" xfId="0" applyNumberFormat="1" applyFont="1" applyFill="1" applyBorder="1" applyAlignment="1">
      <alignment horizontal="right" vertical="center"/>
    </xf>
    <xf numFmtId="3" fontId="9" fillId="0" borderId="10" xfId="0" applyNumberFormat="1" applyFont="1" applyFill="1" applyBorder="1" applyAlignment="1">
      <alignment horizontal="right" vertical="center"/>
    </xf>
    <xf numFmtId="0" fontId="9" fillId="0" borderId="10" xfId="0" applyFont="1" applyFill="1" applyBorder="1" applyAlignment="1">
      <alignment horizontal="right" vertical="center"/>
    </xf>
    <xf numFmtId="195" fontId="4" fillId="0" borderId="10" xfId="52" applyNumberFormat="1" applyFont="1" applyFill="1" applyBorder="1" applyAlignment="1">
      <alignment horizontal="center" vertical="center"/>
    </xf>
    <xf numFmtId="200" fontId="4" fillId="0" borderId="10" xfId="52" applyNumberFormat="1" applyFont="1" applyFill="1" applyBorder="1" applyAlignment="1">
      <alignment horizontal="center" vertical="center"/>
    </xf>
    <xf numFmtId="1" fontId="9" fillId="0" borderId="10" xfId="0" applyNumberFormat="1" applyFont="1" applyFill="1" applyBorder="1" applyAlignment="1">
      <alignment vertical="center" wrapText="1"/>
    </xf>
    <xf numFmtId="0" fontId="9" fillId="0" borderId="10" xfId="0" applyFont="1" applyFill="1" applyBorder="1" applyAlignment="1">
      <alignment horizontal="justify" vertical="center"/>
    </xf>
    <xf numFmtId="188" fontId="4" fillId="35" borderId="10" xfId="52" applyNumberFormat="1" applyFont="1" applyFill="1" applyBorder="1" applyAlignment="1">
      <alignment vertical="center" wrapText="1"/>
    </xf>
    <xf numFmtId="0" fontId="52" fillId="0" borderId="10" xfId="0" applyFont="1" applyFill="1" applyBorder="1" applyAlignment="1">
      <alignment horizontal="center" vertical="center"/>
    </xf>
    <xf numFmtId="0" fontId="9" fillId="0" borderId="10" xfId="0" applyFont="1" applyFill="1" applyBorder="1" applyAlignment="1">
      <alignment horizontal="center" vertical="center"/>
    </xf>
    <xf numFmtId="188" fontId="9" fillId="0" borderId="10" xfId="52" applyNumberFormat="1" applyFont="1" applyFill="1" applyBorder="1" applyAlignment="1">
      <alignment horizontal="center" vertical="center" wrapText="1"/>
    </xf>
    <xf numFmtId="188" fontId="4" fillId="0" borderId="10" xfId="52" applyNumberFormat="1" applyFont="1" applyFill="1" applyBorder="1" applyAlignment="1">
      <alignment horizontal="center" vertical="center" wrapText="1"/>
    </xf>
    <xf numFmtId="188" fontId="55" fillId="0" borderId="10" xfId="52" applyNumberFormat="1" applyFont="1" applyFill="1" applyBorder="1" applyAlignment="1">
      <alignment vertical="center"/>
    </xf>
    <xf numFmtId="201" fontId="54" fillId="0" borderId="10" xfId="0" applyNumberFormat="1" applyFont="1" applyFill="1" applyBorder="1" applyAlignment="1">
      <alignment horizontal="right" vertical="center"/>
    </xf>
    <xf numFmtId="0" fontId="4" fillId="0" borderId="13" xfId="0" applyFont="1" applyFill="1" applyBorder="1" applyAlignment="1">
      <alignment horizontal="left" vertical="center" wrapText="1"/>
    </xf>
    <xf numFmtId="0" fontId="4" fillId="0" borderId="13" xfId="0" applyFont="1" applyFill="1" applyBorder="1" applyAlignment="1">
      <alignment vertical="center" wrapText="1"/>
    </xf>
    <xf numFmtId="14" fontId="4" fillId="0" borderId="13" xfId="0" applyNumberFormat="1" applyFont="1" applyFill="1" applyBorder="1" applyAlignment="1">
      <alignment vertical="center" wrapText="1"/>
    </xf>
    <xf numFmtId="0" fontId="4" fillId="0" borderId="13" xfId="0" applyNumberFormat="1" applyFont="1" applyFill="1" applyBorder="1" applyAlignment="1">
      <alignment horizontal="justify" vertical="center" wrapText="1"/>
    </xf>
    <xf numFmtId="188" fontId="4" fillId="0" borderId="13" xfId="52" applyNumberFormat="1" applyFont="1" applyFill="1" applyBorder="1" applyAlignment="1">
      <alignment vertical="center"/>
    </xf>
    <xf numFmtId="0" fontId="52" fillId="0" borderId="10" xfId="0" applyFont="1" applyFill="1" applyBorder="1" applyAlignment="1">
      <alignment horizontal="right"/>
    </xf>
    <xf numFmtId="0" fontId="52" fillId="0" borderId="10" xfId="0" applyFont="1" applyFill="1" applyBorder="1" applyAlignment="1">
      <alignment horizontal="left" wrapText="1"/>
    </xf>
    <xf numFmtId="0" fontId="52" fillId="0" borderId="10" xfId="0" applyFont="1" applyFill="1" applyBorder="1" applyAlignment="1">
      <alignment horizontal="right" vertical="center"/>
    </xf>
    <xf numFmtId="0" fontId="0" fillId="0" borderId="0" xfId="0" applyFont="1" applyAlignment="1">
      <alignment wrapText="1"/>
    </xf>
    <xf numFmtId="0" fontId="0" fillId="34" borderId="16" xfId="0" applyFont="1" applyFill="1" applyBorder="1" applyAlignment="1">
      <alignment wrapText="1"/>
    </xf>
    <xf numFmtId="0" fontId="0" fillId="0" borderId="14" xfId="0" applyFont="1" applyBorder="1" applyAlignment="1">
      <alignment wrapText="1"/>
    </xf>
    <xf numFmtId="0" fontId="0" fillId="0" borderId="17" xfId="0" applyFont="1" applyBorder="1" applyAlignment="1">
      <alignment wrapText="1"/>
    </xf>
    <xf numFmtId="0" fontId="0" fillId="0" borderId="15" xfId="0" applyFont="1" applyBorder="1" applyAlignment="1">
      <alignment wrapText="1"/>
    </xf>
    <xf numFmtId="0" fontId="0" fillId="0" borderId="18" xfId="0" applyFont="1" applyBorder="1" applyAlignment="1">
      <alignment wrapText="1"/>
    </xf>
    <xf numFmtId="0" fontId="0" fillId="0" borderId="18" xfId="0" applyFont="1" applyBorder="1" applyAlignment="1" quotePrefix="1">
      <alignment wrapText="1"/>
    </xf>
    <xf numFmtId="0" fontId="42" fillId="0" borderId="18" xfId="45" applyFont="1" applyBorder="1" applyAlignment="1">
      <alignment wrapText="1"/>
    </xf>
    <xf numFmtId="0" fontId="0" fillId="0" borderId="0" xfId="0" applyFont="1" applyFill="1" applyAlignment="1">
      <alignment wrapText="1"/>
    </xf>
    <xf numFmtId="0" fontId="0" fillId="0" borderId="19" xfId="0" applyFont="1" applyBorder="1" applyAlignment="1">
      <alignment wrapText="1"/>
    </xf>
    <xf numFmtId="3" fontId="0" fillId="0" borderId="20" xfId="0" applyNumberFormat="1" applyFont="1" applyBorder="1" applyAlignment="1">
      <alignment/>
    </xf>
    <xf numFmtId="14" fontId="0" fillId="0" borderId="21" xfId="0" applyNumberFormat="1" applyFont="1" applyBorder="1" applyAlignment="1">
      <alignment wrapText="1"/>
    </xf>
    <xf numFmtId="0" fontId="9" fillId="0" borderId="10" xfId="0" applyFont="1" applyFill="1" applyBorder="1" applyAlignment="1">
      <alignment horizontal="justify" vertical="top" wrapText="1"/>
    </xf>
    <xf numFmtId="195" fontId="9" fillId="0" borderId="10" xfId="0" applyNumberFormat="1" applyFont="1" applyFill="1" applyBorder="1" applyAlignment="1">
      <alignment horizontal="right" vertical="center"/>
    </xf>
    <xf numFmtId="0" fontId="11" fillId="22" borderId="17" xfId="38" applyFont="1" applyBorder="1" applyAlignment="1">
      <alignment vertical="center" wrapText="1"/>
    </xf>
    <xf numFmtId="0" fontId="4" fillId="0" borderId="18" xfId="0" applyFont="1" applyFill="1" applyBorder="1" applyAlignment="1">
      <alignment vertical="center" wrapText="1"/>
    </xf>
    <xf numFmtId="0" fontId="52" fillId="0" borderId="18" xfId="0" applyFont="1" applyFill="1" applyBorder="1" applyAlignment="1">
      <alignment vertical="center" wrapText="1"/>
    </xf>
    <xf numFmtId="0" fontId="52" fillId="0" borderId="18" xfId="0" applyFont="1" applyFill="1" applyBorder="1" applyAlignment="1">
      <alignment wrapText="1"/>
    </xf>
    <xf numFmtId="0" fontId="9" fillId="0" borderId="18" xfId="0" applyFont="1" applyFill="1" applyBorder="1" applyAlignment="1">
      <alignment vertical="center" wrapText="1"/>
    </xf>
    <xf numFmtId="0" fontId="4" fillId="0" borderId="18"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56" fillId="0" borderId="18" xfId="45" applyFont="1" applyFill="1" applyBorder="1" applyAlignment="1">
      <alignment vertical="center" wrapText="1"/>
    </xf>
    <xf numFmtId="0" fontId="4" fillId="35" borderId="18" xfId="0" applyFont="1" applyFill="1" applyBorder="1" applyAlignment="1">
      <alignment vertical="center" wrapText="1"/>
    </xf>
    <xf numFmtId="0" fontId="9" fillId="0" borderId="18" xfId="0" applyFont="1" applyFill="1" applyBorder="1" applyAlignment="1">
      <alignment vertical="top" wrapText="1"/>
    </xf>
    <xf numFmtId="0" fontId="4" fillId="32" borderId="19" xfId="0" applyFont="1" applyFill="1" applyBorder="1" applyAlignment="1">
      <alignment horizontal="center" vertical="center" wrapText="1"/>
    </xf>
    <xf numFmtId="0" fontId="4" fillId="0" borderId="21" xfId="0" applyFont="1" applyFill="1" applyBorder="1" applyAlignment="1">
      <alignment vertical="center" wrapText="1"/>
    </xf>
    <xf numFmtId="0" fontId="0" fillId="0" borderId="11" xfId="0" applyFont="1" applyFill="1" applyBorder="1" applyAlignment="1">
      <alignment horizontal="center" wrapText="1"/>
    </xf>
    <xf numFmtId="0" fontId="0" fillId="0" borderId="22" xfId="0" applyFont="1" applyFill="1" applyBorder="1" applyAlignment="1">
      <alignment horizontal="center" wrapText="1"/>
    </xf>
    <xf numFmtId="0" fontId="0" fillId="0" borderId="16" xfId="0" applyFont="1" applyFill="1" applyBorder="1" applyAlignment="1">
      <alignment horizontal="center" wrapText="1"/>
    </xf>
    <xf numFmtId="0" fontId="0" fillId="0" borderId="23" xfId="0" applyFont="1" applyFill="1" applyBorder="1" applyAlignment="1">
      <alignment horizontal="center" wrapText="1"/>
    </xf>
    <xf numFmtId="0" fontId="0" fillId="0" borderId="0" xfId="0" applyFont="1" applyFill="1" applyBorder="1" applyAlignment="1">
      <alignment horizontal="center" wrapText="1"/>
    </xf>
    <xf numFmtId="0" fontId="0" fillId="0" borderId="20"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26" xfId="0" applyFont="1" applyFill="1" applyBorder="1" applyAlignment="1">
      <alignment horizontal="center" wrapText="1"/>
    </xf>
    <xf numFmtId="0" fontId="4" fillId="0" borderId="18" xfId="0" applyFont="1" applyFill="1" applyBorder="1" applyAlignment="1">
      <alignment horizontal="left" vertical="center" wrapText="1"/>
    </xf>
    <xf numFmtId="0" fontId="52" fillId="0" borderId="10" xfId="0" applyFont="1" applyFill="1" applyBorder="1" applyAlignment="1">
      <alignment horizontal="right"/>
    </xf>
    <xf numFmtId="0" fontId="52" fillId="0" borderId="10" xfId="0" applyFont="1" applyFill="1" applyBorder="1" applyAlignment="1">
      <alignment horizontal="left" wrapText="1"/>
    </xf>
    <xf numFmtId="14" fontId="4"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0" fontId="52" fillId="0" borderId="10" xfId="0" applyFont="1" applyFill="1" applyBorder="1" applyAlignment="1">
      <alignment horizontal="right" vertical="center"/>
    </xf>
    <xf numFmtId="0" fontId="10" fillId="0" borderId="0" xfId="0" applyFont="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litecnicojic.edu.c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AppData/Local/Microsoft/Windows/Temporary%20Internet%20Files/Content.IE5/AppData/Local/Microsoft/Windows/lacordoba/AppData/Local/Microsoft/Windows/lacordoba/AppData/Local/Microsoft/Windows/lacordoba/AppData/Local/Microsoft/Windows/Temporary%20Internet%20Files/Content.IE5/2EE08QVU/FLG01-SOLICITUD__DE_ADQUISICION%20JAVIER%20DE%20JES&#218;S%20CALDERON.doc" TargetMode="External" /><Relationship Id="rId2" Type="http://schemas.openxmlformats.org/officeDocument/2006/relationships/hyperlink" Target="../AppData/Local/Microsoft/Windows/Temporary%20Internet%20Files/Content.IE5/AppData/Local/Microsoft/Windows/lacordoba/AppData/Local/Microsoft/Windows/lacordoba/AppData/Local/Microsoft/Windows/lacordoba/AppData/Local/Microsoft/Windows/Temporary%20Internet%20Files/Content.IE5/2EE08QVU/FLG01-SOLICITUD%20DE%20ADQUISICION%20MONICA%20TABORDA.doc" TargetMode="External" /><Relationship Id="rId3" Type="http://schemas.openxmlformats.org/officeDocument/2006/relationships/hyperlink" Target="mailto:lmocampo@elpoli.edu.co" TargetMode="External" /><Relationship Id="rId4" Type="http://schemas.openxmlformats.org/officeDocument/2006/relationships/hyperlink" Target="mailto:lmocampo@elpoli.edu.co" TargetMode="External" /><Relationship Id="rId5" Type="http://schemas.openxmlformats.org/officeDocument/2006/relationships/hyperlink" Target="mailto:lmocampo@elpoli.edu.co" TargetMode="External" /><Relationship Id="rId6" Type="http://schemas.openxmlformats.org/officeDocument/2006/relationships/hyperlink" Target="mailto:lmocampo@elpoli.edu.co" TargetMode="External" /><Relationship Id="rId7" Type="http://schemas.openxmlformats.org/officeDocument/2006/relationships/hyperlink" Target="mailto:lmocampo@elpoli.edu.co" TargetMode="External" /><Relationship Id="rId8" Type="http://schemas.openxmlformats.org/officeDocument/2006/relationships/hyperlink" Target="mailto:lmocampo@elpoli.edu.co" TargetMode="External" /><Relationship Id="rId9" Type="http://schemas.openxmlformats.org/officeDocument/2006/relationships/hyperlink" Target="mailto:lmocampo@elpoli.edu.co" TargetMode="External" /><Relationship Id="rId10" Type="http://schemas.openxmlformats.org/officeDocument/2006/relationships/hyperlink" Target="mailto:lmocampo@elpoli.edu.co" TargetMode="External" /><Relationship Id="rId11" Type="http://schemas.openxmlformats.org/officeDocument/2006/relationships/hyperlink" Target="mailto:lmocampo@elpoli.edu.co" TargetMode="External" /><Relationship Id="rId12" Type="http://schemas.openxmlformats.org/officeDocument/2006/relationships/comments" Target="../comments2.xml" /><Relationship Id="rId13" Type="http://schemas.openxmlformats.org/officeDocument/2006/relationships/vmlDrawing" Target="../drawings/vmlDrawing1.vml" /><Relationship Id="rId1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I26"/>
  <sheetViews>
    <sheetView zoomScalePageLayoutView="0" workbookViewId="0" topLeftCell="A10">
      <selection activeCell="C12" sqref="C12"/>
    </sheetView>
  </sheetViews>
  <sheetFormatPr defaultColWidth="10.8515625" defaultRowHeight="15"/>
  <cols>
    <col min="1" max="1" width="4.8515625" style="14" customWidth="1"/>
    <col min="2" max="2" width="15.140625" style="14" customWidth="1"/>
    <col min="3" max="3" width="57.140625" style="14" customWidth="1"/>
    <col min="4" max="4" width="1.8515625" style="14" customWidth="1"/>
    <col min="5" max="5" width="2.28125" style="14" customWidth="1"/>
    <col min="6" max="6" width="17.421875" style="14" customWidth="1"/>
    <col min="7" max="7" width="26.57421875" style="14" bestFit="1" customWidth="1"/>
    <col min="8" max="8" width="24.421875" style="14" bestFit="1" customWidth="1"/>
    <col min="9" max="9" width="9.28125" style="14" customWidth="1"/>
    <col min="10" max="10" width="11.28125" style="14" customWidth="1"/>
    <col min="11" max="11" width="12.00390625" style="14" customWidth="1"/>
    <col min="12" max="12" width="25.8515625" style="14" customWidth="1"/>
    <col min="13" max="13" width="14.00390625" style="14" hidden="1" customWidth="1"/>
    <col min="14" max="14" width="42.421875" style="14" customWidth="1"/>
    <col min="15" max="16384" width="10.8515625" style="14" customWidth="1"/>
  </cols>
  <sheetData>
    <row r="2" spans="2:9" ht="15">
      <c r="B2" s="15" t="s">
        <v>12</v>
      </c>
      <c r="C2" s="110"/>
      <c r="D2" s="110"/>
      <c r="E2" s="110"/>
      <c r="F2" s="110"/>
      <c r="G2" s="110"/>
      <c r="H2" s="110"/>
      <c r="I2" s="110"/>
    </row>
    <row r="3" spans="2:9" ht="15.75" thickBot="1">
      <c r="B3" s="15"/>
      <c r="C3" s="110"/>
      <c r="D3" s="110"/>
      <c r="E3" s="110"/>
      <c r="F3" s="110"/>
      <c r="G3" s="110"/>
      <c r="H3" s="110"/>
      <c r="I3" s="110"/>
    </row>
    <row r="4" spans="2:9" ht="15.75" thickBot="1">
      <c r="B4" s="20" t="s">
        <v>13</v>
      </c>
      <c r="C4" s="111"/>
      <c r="D4" s="110"/>
      <c r="E4" s="110"/>
      <c r="F4" s="110"/>
      <c r="G4" s="110"/>
      <c r="H4" s="110"/>
      <c r="I4" s="110"/>
    </row>
    <row r="5" spans="2:9" ht="15">
      <c r="B5" s="112" t="s">
        <v>14</v>
      </c>
      <c r="C5" s="113" t="s">
        <v>15</v>
      </c>
      <c r="D5" s="110"/>
      <c r="E5" s="110"/>
      <c r="F5" s="136" t="s">
        <v>16</v>
      </c>
      <c r="G5" s="137"/>
      <c r="H5" s="137"/>
      <c r="I5" s="138"/>
    </row>
    <row r="6" spans="2:9" ht="15">
      <c r="B6" s="114" t="s">
        <v>17</v>
      </c>
      <c r="C6" s="115" t="s">
        <v>18</v>
      </c>
      <c r="D6" s="110"/>
      <c r="E6" s="110"/>
      <c r="F6" s="139"/>
      <c r="G6" s="140"/>
      <c r="H6" s="140"/>
      <c r="I6" s="141"/>
    </row>
    <row r="7" spans="2:9" ht="15">
      <c r="B7" s="114" t="s">
        <v>19</v>
      </c>
      <c r="C7" s="116">
        <v>3197900</v>
      </c>
      <c r="D7" s="110"/>
      <c r="E7" s="110"/>
      <c r="F7" s="139"/>
      <c r="G7" s="140"/>
      <c r="H7" s="140"/>
      <c r="I7" s="141"/>
    </row>
    <row r="8" spans="2:9" ht="15">
      <c r="B8" s="114" t="s">
        <v>20</v>
      </c>
      <c r="C8" s="117" t="s">
        <v>21</v>
      </c>
      <c r="D8" s="110"/>
      <c r="E8" s="110"/>
      <c r="F8" s="139"/>
      <c r="G8" s="140"/>
      <c r="H8" s="140"/>
      <c r="I8" s="141"/>
    </row>
    <row r="9" spans="2:9" ht="233.25" customHeight="1" thickBot="1">
      <c r="B9" s="114" t="s">
        <v>22</v>
      </c>
      <c r="C9" s="115" t="s">
        <v>424</v>
      </c>
      <c r="D9" s="110"/>
      <c r="E9" s="110"/>
      <c r="F9" s="142"/>
      <c r="G9" s="143"/>
      <c r="H9" s="143"/>
      <c r="I9" s="144"/>
    </row>
    <row r="10" spans="2:9" ht="75.75" thickBot="1">
      <c r="B10" s="114" t="s">
        <v>23</v>
      </c>
      <c r="C10" s="115" t="s">
        <v>24</v>
      </c>
      <c r="D10" s="110"/>
      <c r="E10" s="110"/>
      <c r="F10" s="118"/>
      <c r="G10" s="118"/>
      <c r="H10" s="118"/>
      <c r="I10" s="118"/>
    </row>
    <row r="11" spans="2:9" ht="39" customHeight="1">
      <c r="B11" s="114" t="s">
        <v>25</v>
      </c>
      <c r="C11" s="115" t="s">
        <v>423</v>
      </c>
      <c r="D11" s="110"/>
      <c r="E11" s="110"/>
      <c r="F11" s="136" t="s">
        <v>26</v>
      </c>
      <c r="G11" s="137"/>
      <c r="H11" s="137"/>
      <c r="I11" s="138"/>
    </row>
    <row r="12" spans="2:9" ht="27" customHeight="1">
      <c r="B12" s="114" t="s">
        <v>27</v>
      </c>
      <c r="C12" s="120">
        <v>18292055548</v>
      </c>
      <c r="D12" s="110"/>
      <c r="E12" s="110"/>
      <c r="F12" s="139"/>
      <c r="G12" s="140"/>
      <c r="H12" s="140"/>
      <c r="I12" s="141"/>
    </row>
    <row r="13" spans="2:9" ht="45">
      <c r="B13" s="114" t="s">
        <v>28</v>
      </c>
      <c r="C13" s="120">
        <v>310254750</v>
      </c>
      <c r="D13" s="110"/>
      <c r="E13" s="110"/>
      <c r="F13" s="139"/>
      <c r="G13" s="140"/>
      <c r="H13" s="140"/>
      <c r="I13" s="141"/>
    </row>
    <row r="14" spans="2:9" ht="45">
      <c r="B14" s="114" t="s">
        <v>29</v>
      </c>
      <c r="C14" s="120">
        <v>31025475</v>
      </c>
      <c r="D14" s="110"/>
      <c r="E14" s="110"/>
      <c r="F14" s="139"/>
      <c r="G14" s="140"/>
      <c r="H14" s="140"/>
      <c r="I14" s="141"/>
    </row>
    <row r="15" spans="2:9" ht="45.75" thickBot="1">
      <c r="B15" s="119" t="s">
        <v>30</v>
      </c>
      <c r="C15" s="121">
        <v>42387</v>
      </c>
      <c r="D15" s="110"/>
      <c r="E15" s="110"/>
      <c r="F15" s="142"/>
      <c r="G15" s="143"/>
      <c r="H15" s="143"/>
      <c r="I15" s="144"/>
    </row>
    <row r="17" spans="4:8" ht="15">
      <c r="D17" s="16"/>
      <c r="H17" s="17"/>
    </row>
    <row r="18" spans="4:8" ht="15">
      <c r="D18" s="16"/>
      <c r="H18" s="17"/>
    </row>
    <row r="19" spans="4:8" ht="15">
      <c r="D19" s="18"/>
      <c r="H19" s="17"/>
    </row>
    <row r="20" spans="4:8" ht="15">
      <c r="D20" s="19"/>
      <c r="H20" s="17"/>
    </row>
    <row r="21" spans="4:8" ht="15">
      <c r="D21" s="16"/>
      <c r="H21" s="17"/>
    </row>
    <row r="22" ht="15">
      <c r="D22" s="16"/>
    </row>
    <row r="23" ht="15">
      <c r="D23" s="16"/>
    </row>
    <row r="24" ht="15">
      <c r="D24" s="16"/>
    </row>
    <row r="25" ht="15">
      <c r="D25" s="16"/>
    </row>
    <row r="26" ht="15">
      <c r="D26" s="16"/>
    </row>
  </sheetData>
  <sheetProtection/>
  <mergeCells count="2">
    <mergeCell ref="F5:I9"/>
    <mergeCell ref="F11:I15"/>
  </mergeCells>
  <hyperlinks>
    <hyperlink ref="C8" r:id="rId1" display="www.politecnicojic.edu.co"/>
  </hyperlinks>
  <printOptions/>
  <pageMargins left="0.7" right="0.7" top="0.75" bottom="0.75" header="0.3" footer="0.3"/>
  <pageSetup fitToHeight="1" fitToWidth="1" horizontalDpi="600" verticalDpi="600" orientation="landscape" scale="76" r:id="rId2"/>
</worksheet>
</file>

<file path=xl/worksheets/sheet2.xml><?xml version="1.0" encoding="utf-8"?>
<worksheet xmlns="http://schemas.openxmlformats.org/spreadsheetml/2006/main" xmlns:r="http://schemas.openxmlformats.org/officeDocument/2006/relationships">
  <dimension ref="A1:U318"/>
  <sheetViews>
    <sheetView tabSelected="1" zoomScaleSheetLayoutView="140" zoomScalePageLayoutView="80" workbookViewId="0" topLeftCell="A3">
      <pane ySplit="3" topLeftCell="A6" activePane="bottomLeft" state="frozen"/>
      <selection pane="topLeft" activeCell="C3" sqref="C3"/>
      <selection pane="bottomLeft" activeCell="C6" sqref="C6"/>
    </sheetView>
  </sheetViews>
  <sheetFormatPr defaultColWidth="10.8515625" defaultRowHeight="15"/>
  <cols>
    <col min="1" max="1" width="3.57421875" style="23" bestFit="1" customWidth="1"/>
    <col min="2" max="2" width="15.7109375" style="26" customWidth="1"/>
    <col min="3" max="3" width="33.8515625" style="6" customWidth="1"/>
    <col min="4" max="4" width="12.421875" style="6" bestFit="1" customWidth="1"/>
    <col min="5" max="5" width="13.421875" style="6" bestFit="1" customWidth="1"/>
    <col min="6" max="6" width="12.57421875" style="6" customWidth="1"/>
    <col min="7" max="7" width="11.140625" style="6" customWidth="1"/>
    <col min="8" max="8" width="15.8515625" style="6" customWidth="1"/>
    <col min="9" max="9" width="15.421875" style="6" customWidth="1"/>
    <col min="10" max="10" width="13.421875" style="6" bestFit="1" customWidth="1"/>
    <col min="11" max="11" width="11.57421875" style="6" bestFit="1" customWidth="1"/>
    <col min="12" max="12" width="24.7109375" style="6" customWidth="1"/>
    <col min="13" max="16384" width="10.8515625" style="6" customWidth="1"/>
  </cols>
  <sheetData>
    <row r="1" spans="2:12" ht="11.25">
      <c r="B1" s="151" t="s">
        <v>31</v>
      </c>
      <c r="C1" s="151"/>
      <c r="D1" s="151"/>
      <c r="E1" s="151"/>
      <c r="F1" s="151"/>
      <c r="G1" s="151"/>
      <c r="H1" s="151"/>
      <c r="I1" s="151"/>
      <c r="J1" s="151"/>
      <c r="K1" s="151"/>
      <c r="L1" s="151"/>
    </row>
    <row r="2" spans="2:12" ht="11.25">
      <c r="B2" s="24" t="s">
        <v>11</v>
      </c>
      <c r="C2" s="7"/>
      <c r="D2" s="7"/>
      <c r="L2" s="8"/>
    </row>
    <row r="3" spans="2:12" ht="11.25">
      <c r="B3" s="24"/>
      <c r="C3" s="7"/>
      <c r="D3" s="7"/>
      <c r="L3" s="8"/>
    </row>
    <row r="4" spans="2:12" ht="12" thickBot="1">
      <c r="B4" s="24"/>
      <c r="C4" s="7"/>
      <c r="D4" s="7"/>
      <c r="L4" s="8"/>
    </row>
    <row r="5" spans="1:12" ht="56.25">
      <c r="A5" s="39" t="s">
        <v>346</v>
      </c>
      <c r="B5" s="36" t="s">
        <v>10</v>
      </c>
      <c r="C5" s="37" t="s">
        <v>0</v>
      </c>
      <c r="D5" s="37" t="s">
        <v>9</v>
      </c>
      <c r="E5" s="37" t="s">
        <v>1</v>
      </c>
      <c r="F5" s="37" t="s">
        <v>2</v>
      </c>
      <c r="G5" s="37" t="s">
        <v>3</v>
      </c>
      <c r="H5" s="37" t="s">
        <v>4</v>
      </c>
      <c r="I5" s="37" t="s">
        <v>5</v>
      </c>
      <c r="J5" s="37" t="s">
        <v>6</v>
      </c>
      <c r="K5" s="37" t="s">
        <v>7</v>
      </c>
      <c r="L5" s="124" t="s">
        <v>8</v>
      </c>
    </row>
    <row r="6" spans="1:12" s="9" customFormat="1" ht="56.25">
      <c r="A6" s="45">
        <v>1</v>
      </c>
      <c r="B6" s="52">
        <v>92121500</v>
      </c>
      <c r="C6" s="5" t="s">
        <v>37</v>
      </c>
      <c r="D6" s="21">
        <v>42461</v>
      </c>
      <c r="E6" s="10">
        <v>720</v>
      </c>
      <c r="F6" s="46" t="s">
        <v>68</v>
      </c>
      <c r="G6" s="10" t="s">
        <v>32</v>
      </c>
      <c r="H6" s="31">
        <v>3149000000</v>
      </c>
      <c r="I6" s="31">
        <v>1079000000</v>
      </c>
      <c r="J6" s="28" t="s">
        <v>73</v>
      </c>
      <c r="K6" s="28" t="s">
        <v>74</v>
      </c>
      <c r="L6" s="125" t="s">
        <v>398</v>
      </c>
    </row>
    <row r="7" spans="1:12" ht="67.5">
      <c r="A7" s="45">
        <v>2</v>
      </c>
      <c r="B7" s="25" t="s">
        <v>58</v>
      </c>
      <c r="C7" s="5" t="s">
        <v>44</v>
      </c>
      <c r="D7" s="21">
        <v>42461</v>
      </c>
      <c r="E7" s="10">
        <v>720</v>
      </c>
      <c r="F7" s="46" t="s">
        <v>68</v>
      </c>
      <c r="G7" s="10" t="s">
        <v>32</v>
      </c>
      <c r="H7" s="31">
        <v>2475514017</v>
      </c>
      <c r="I7" s="31">
        <v>848565371.94</v>
      </c>
      <c r="J7" s="28" t="s">
        <v>73</v>
      </c>
      <c r="K7" s="28" t="s">
        <v>74</v>
      </c>
      <c r="L7" s="125" t="s">
        <v>398</v>
      </c>
    </row>
    <row r="8" spans="1:12" ht="146.25">
      <c r="A8" s="45">
        <v>3</v>
      </c>
      <c r="B8" s="25">
        <v>84131501</v>
      </c>
      <c r="C8" s="5" t="s">
        <v>57</v>
      </c>
      <c r="D8" s="21">
        <v>42461</v>
      </c>
      <c r="E8" s="10">
        <v>720</v>
      </c>
      <c r="F8" s="48" t="s">
        <v>68</v>
      </c>
      <c r="G8" s="10" t="s">
        <v>32</v>
      </c>
      <c r="H8" s="31">
        <v>173533325</v>
      </c>
      <c r="I8" s="31">
        <v>60791929</v>
      </c>
      <c r="J8" s="28" t="s">
        <v>73</v>
      </c>
      <c r="K8" s="28" t="s">
        <v>74</v>
      </c>
      <c r="L8" s="125" t="s">
        <v>400</v>
      </c>
    </row>
    <row r="9" spans="1:12" ht="133.5" customHeight="1">
      <c r="A9" s="45">
        <v>4</v>
      </c>
      <c r="B9" s="25">
        <v>84131601</v>
      </c>
      <c r="C9" s="5" t="s">
        <v>56</v>
      </c>
      <c r="D9" s="21">
        <v>42461</v>
      </c>
      <c r="E9" s="10">
        <v>720</v>
      </c>
      <c r="F9" s="48" t="s">
        <v>68</v>
      </c>
      <c r="G9" s="10" t="s">
        <v>32</v>
      </c>
      <c r="H9" s="31">
        <v>317280143</v>
      </c>
      <c r="I9" s="31">
        <v>111149095</v>
      </c>
      <c r="J9" s="28" t="s">
        <v>73</v>
      </c>
      <c r="K9" s="28" t="s">
        <v>74</v>
      </c>
      <c r="L9" s="125" t="s">
        <v>400</v>
      </c>
    </row>
    <row r="10" spans="1:12" ht="139.5" customHeight="1">
      <c r="A10" s="45">
        <v>5</v>
      </c>
      <c r="B10" s="25">
        <v>841300</v>
      </c>
      <c r="C10" s="5" t="s">
        <v>50</v>
      </c>
      <c r="D10" s="21">
        <v>42461</v>
      </c>
      <c r="E10" s="10">
        <v>720</v>
      </c>
      <c r="F10" s="48" t="s">
        <v>68</v>
      </c>
      <c r="G10" s="10" t="s">
        <v>32</v>
      </c>
      <c r="H10" s="31">
        <v>152350166</v>
      </c>
      <c r="I10" s="31">
        <v>32352352</v>
      </c>
      <c r="J10" s="28" t="s">
        <v>73</v>
      </c>
      <c r="K10" s="28" t="s">
        <v>74</v>
      </c>
      <c r="L10" s="125" t="s">
        <v>400</v>
      </c>
    </row>
    <row r="11" spans="1:12" ht="56.25">
      <c r="A11" s="45">
        <v>6</v>
      </c>
      <c r="B11" s="25">
        <v>841300</v>
      </c>
      <c r="C11" s="53" t="s">
        <v>42</v>
      </c>
      <c r="D11" s="21">
        <v>42380</v>
      </c>
      <c r="E11" s="10">
        <v>297</v>
      </c>
      <c r="F11" s="46" t="s">
        <v>68</v>
      </c>
      <c r="G11" s="10" t="s">
        <v>32</v>
      </c>
      <c r="H11" s="31">
        <v>1</v>
      </c>
      <c r="I11" s="31">
        <v>1</v>
      </c>
      <c r="J11" s="28" t="s">
        <v>54</v>
      </c>
      <c r="K11" s="28" t="s">
        <v>60</v>
      </c>
      <c r="L11" s="125" t="s">
        <v>400</v>
      </c>
    </row>
    <row r="12" spans="1:12" ht="157.5">
      <c r="A12" s="45">
        <v>7</v>
      </c>
      <c r="B12" s="25">
        <v>78111800</v>
      </c>
      <c r="C12" s="5" t="s">
        <v>38</v>
      </c>
      <c r="D12" s="21">
        <v>42036</v>
      </c>
      <c r="E12" s="10">
        <v>320</v>
      </c>
      <c r="F12" s="48" t="s">
        <v>68</v>
      </c>
      <c r="G12" s="10" t="s">
        <v>32</v>
      </c>
      <c r="H12" s="31">
        <v>203583549</v>
      </c>
      <c r="I12" s="31">
        <v>203583549</v>
      </c>
      <c r="J12" s="28" t="s">
        <v>54</v>
      </c>
      <c r="K12" s="28" t="s">
        <v>60</v>
      </c>
      <c r="L12" s="125" t="s">
        <v>400</v>
      </c>
    </row>
    <row r="13" spans="1:12" ht="123.75">
      <c r="A13" s="45">
        <v>8</v>
      </c>
      <c r="B13" s="25">
        <v>78111800</v>
      </c>
      <c r="C13" s="5" t="s">
        <v>388</v>
      </c>
      <c r="D13" s="21">
        <v>42381</v>
      </c>
      <c r="E13" s="10">
        <v>45</v>
      </c>
      <c r="F13" s="47" t="s">
        <v>68</v>
      </c>
      <c r="G13" s="10" t="s">
        <v>71</v>
      </c>
      <c r="H13" s="31">
        <v>25392500</v>
      </c>
      <c r="I13" s="31">
        <v>25392500</v>
      </c>
      <c r="J13" s="28" t="s">
        <v>54</v>
      </c>
      <c r="K13" s="28" t="s">
        <v>60</v>
      </c>
      <c r="L13" s="126" t="s">
        <v>366</v>
      </c>
    </row>
    <row r="14" spans="1:12" ht="33.75">
      <c r="A14" s="45">
        <v>9</v>
      </c>
      <c r="B14" s="25">
        <v>78181701</v>
      </c>
      <c r="C14" s="5" t="s">
        <v>33</v>
      </c>
      <c r="D14" s="21">
        <v>42380</v>
      </c>
      <c r="E14" s="10">
        <v>350</v>
      </c>
      <c r="F14" s="48" t="s">
        <v>68</v>
      </c>
      <c r="G14" s="10" t="s">
        <v>32</v>
      </c>
      <c r="H14" s="31">
        <v>4500000</v>
      </c>
      <c r="I14" s="31">
        <v>4500000</v>
      </c>
      <c r="J14" s="28" t="s">
        <v>54</v>
      </c>
      <c r="K14" s="28" t="s">
        <v>60</v>
      </c>
      <c r="L14" s="125" t="s">
        <v>59</v>
      </c>
    </row>
    <row r="15" spans="1:12" ht="33.75">
      <c r="A15" s="45">
        <v>10</v>
      </c>
      <c r="B15" s="25">
        <v>15101500</v>
      </c>
      <c r="C15" s="5" t="s">
        <v>55</v>
      </c>
      <c r="D15" s="21">
        <v>42380</v>
      </c>
      <c r="E15" s="10">
        <v>350</v>
      </c>
      <c r="F15" s="48" t="s">
        <v>68</v>
      </c>
      <c r="G15" s="10" t="s">
        <v>32</v>
      </c>
      <c r="H15" s="3">
        <v>10800000</v>
      </c>
      <c r="I15" s="3">
        <v>10800000</v>
      </c>
      <c r="J15" s="28" t="s">
        <v>54</v>
      </c>
      <c r="K15" s="28" t="s">
        <v>60</v>
      </c>
      <c r="L15" s="125" t="s">
        <v>59</v>
      </c>
    </row>
    <row r="16" spans="1:12" ht="33.75">
      <c r="A16" s="45">
        <v>11</v>
      </c>
      <c r="B16" s="25">
        <v>78181500</v>
      </c>
      <c r="C16" s="53" t="s">
        <v>43</v>
      </c>
      <c r="D16" s="21">
        <v>42036</v>
      </c>
      <c r="E16" s="10">
        <v>350</v>
      </c>
      <c r="F16" s="48" t="s">
        <v>68</v>
      </c>
      <c r="G16" s="10" t="s">
        <v>32</v>
      </c>
      <c r="H16" s="3">
        <v>5686240</v>
      </c>
      <c r="I16" s="3">
        <v>5686240</v>
      </c>
      <c r="J16" s="28" t="s">
        <v>54</v>
      </c>
      <c r="K16" s="28" t="s">
        <v>60</v>
      </c>
      <c r="L16" s="125" t="s">
        <v>59</v>
      </c>
    </row>
    <row r="17" spans="1:12" ht="135">
      <c r="A17" s="45">
        <v>12</v>
      </c>
      <c r="B17" s="54">
        <v>72102103</v>
      </c>
      <c r="C17" s="5" t="s">
        <v>39</v>
      </c>
      <c r="D17" s="21">
        <v>42036</v>
      </c>
      <c r="E17" s="10">
        <v>320</v>
      </c>
      <c r="F17" s="48" t="s">
        <v>68</v>
      </c>
      <c r="G17" s="10" t="s">
        <v>32</v>
      </c>
      <c r="H17" s="4">
        <v>8000000</v>
      </c>
      <c r="I17" s="4">
        <v>8000000</v>
      </c>
      <c r="J17" s="28" t="s">
        <v>54</v>
      </c>
      <c r="K17" s="28" t="s">
        <v>60</v>
      </c>
      <c r="L17" s="125" t="s">
        <v>59</v>
      </c>
    </row>
    <row r="18" spans="1:12" ht="56.25">
      <c r="A18" s="45">
        <v>13</v>
      </c>
      <c r="B18" s="25">
        <v>72101511</v>
      </c>
      <c r="C18" s="5" t="s">
        <v>40</v>
      </c>
      <c r="D18" s="21">
        <v>42036</v>
      </c>
      <c r="E18" s="10">
        <v>320</v>
      </c>
      <c r="F18" s="48" t="s">
        <v>68</v>
      </c>
      <c r="G18" s="10" t="s">
        <v>32</v>
      </c>
      <c r="H18" s="2">
        <v>5000000</v>
      </c>
      <c r="I18" s="2">
        <v>5000000</v>
      </c>
      <c r="J18" s="28" t="s">
        <v>54</v>
      </c>
      <c r="K18" s="28" t="s">
        <v>60</v>
      </c>
      <c r="L18" s="125" t="s">
        <v>400</v>
      </c>
    </row>
    <row r="19" spans="1:12" ht="56.25">
      <c r="A19" s="45">
        <v>14</v>
      </c>
      <c r="B19" s="25">
        <v>72101511</v>
      </c>
      <c r="C19" s="5" t="s">
        <v>51</v>
      </c>
      <c r="D19" s="21">
        <v>42036</v>
      </c>
      <c r="E19" s="10">
        <v>320</v>
      </c>
      <c r="F19" s="48" t="s">
        <v>68</v>
      </c>
      <c r="G19" s="10" t="s">
        <v>32</v>
      </c>
      <c r="H19" s="2">
        <v>10000000</v>
      </c>
      <c r="I19" s="5">
        <v>0</v>
      </c>
      <c r="J19" s="28" t="s">
        <v>54</v>
      </c>
      <c r="K19" s="28" t="s">
        <v>60</v>
      </c>
      <c r="L19" s="125" t="s">
        <v>400</v>
      </c>
    </row>
    <row r="20" spans="1:12" ht="56.25">
      <c r="A20" s="45">
        <v>15</v>
      </c>
      <c r="B20" s="25">
        <v>72101506</v>
      </c>
      <c r="C20" s="5" t="s">
        <v>41</v>
      </c>
      <c r="D20" s="21">
        <v>42036</v>
      </c>
      <c r="E20" s="10">
        <v>320</v>
      </c>
      <c r="F20" s="48" t="s">
        <v>68</v>
      </c>
      <c r="G20" s="10" t="s">
        <v>32</v>
      </c>
      <c r="H20" s="2">
        <v>6000000</v>
      </c>
      <c r="I20" s="2">
        <v>6000000</v>
      </c>
      <c r="J20" s="28" t="s">
        <v>54</v>
      </c>
      <c r="K20" s="28" t="s">
        <v>60</v>
      </c>
      <c r="L20" s="125" t="s">
        <v>400</v>
      </c>
    </row>
    <row r="21" spans="1:21" s="13" customFormat="1" ht="56.25">
      <c r="A21" s="45">
        <v>16</v>
      </c>
      <c r="B21" s="25">
        <v>30171700</v>
      </c>
      <c r="C21" s="5" t="s">
        <v>48</v>
      </c>
      <c r="D21" s="21">
        <v>42156</v>
      </c>
      <c r="E21" s="10">
        <f>6*30</f>
        <v>180</v>
      </c>
      <c r="F21" s="48" t="s">
        <v>68</v>
      </c>
      <c r="G21" s="10" t="s">
        <v>32</v>
      </c>
      <c r="H21" s="4">
        <v>2842000</v>
      </c>
      <c r="I21" s="4">
        <v>2842000</v>
      </c>
      <c r="J21" s="28" t="s">
        <v>54</v>
      </c>
      <c r="K21" s="28" t="s">
        <v>60</v>
      </c>
      <c r="L21" s="125" t="s">
        <v>400</v>
      </c>
      <c r="M21" s="12"/>
      <c r="N21" s="12"/>
      <c r="O21" s="12"/>
      <c r="P21" s="12"/>
      <c r="Q21" s="12"/>
      <c r="R21" s="12"/>
      <c r="S21" s="12"/>
      <c r="T21" s="12"/>
      <c r="U21" s="12"/>
    </row>
    <row r="22" spans="1:21" s="13" customFormat="1" ht="90">
      <c r="A22" s="45">
        <v>17</v>
      </c>
      <c r="B22" s="25" t="s">
        <v>72</v>
      </c>
      <c r="C22" s="5" t="s">
        <v>45</v>
      </c>
      <c r="D22" s="21">
        <v>42380</v>
      </c>
      <c r="E22" s="10">
        <v>320</v>
      </c>
      <c r="F22" s="48" t="s">
        <v>68</v>
      </c>
      <c r="G22" s="10" t="s">
        <v>61</v>
      </c>
      <c r="H22" s="2">
        <v>70000000</v>
      </c>
      <c r="I22" s="2">
        <v>70000000</v>
      </c>
      <c r="J22" s="28" t="s">
        <v>54</v>
      </c>
      <c r="K22" s="28" t="s">
        <v>60</v>
      </c>
      <c r="L22" s="125" t="s">
        <v>400</v>
      </c>
      <c r="M22" s="12"/>
      <c r="N22" s="12"/>
      <c r="O22" s="12"/>
      <c r="P22" s="12"/>
      <c r="Q22" s="12"/>
      <c r="R22" s="12"/>
      <c r="S22" s="12"/>
      <c r="T22" s="12"/>
      <c r="U22" s="12"/>
    </row>
    <row r="23" spans="1:21" s="13" customFormat="1" ht="56.25">
      <c r="A23" s="45">
        <v>18</v>
      </c>
      <c r="B23" s="25">
        <v>76122400</v>
      </c>
      <c r="C23" s="5" t="s">
        <v>53</v>
      </c>
      <c r="D23" s="21">
        <v>42430</v>
      </c>
      <c r="E23" s="55">
        <v>60</v>
      </c>
      <c r="F23" s="48" t="s">
        <v>68</v>
      </c>
      <c r="G23" s="10" t="s">
        <v>61</v>
      </c>
      <c r="H23" s="2">
        <v>5000000</v>
      </c>
      <c r="I23" s="2">
        <v>0</v>
      </c>
      <c r="J23" s="28" t="s">
        <v>54</v>
      </c>
      <c r="K23" s="28" t="s">
        <v>60</v>
      </c>
      <c r="L23" s="125" t="s">
        <v>400</v>
      </c>
      <c r="M23" s="12"/>
      <c r="N23" s="12"/>
      <c r="O23" s="12"/>
      <c r="P23" s="12"/>
      <c r="Q23" s="12"/>
      <c r="R23" s="12"/>
      <c r="S23" s="12"/>
      <c r="T23" s="12"/>
      <c r="U23" s="12"/>
    </row>
    <row r="24" spans="1:21" s="13" customFormat="1" ht="56.25">
      <c r="A24" s="45">
        <v>19</v>
      </c>
      <c r="B24" s="25">
        <v>53102710</v>
      </c>
      <c r="C24" s="5" t="s">
        <v>46</v>
      </c>
      <c r="D24" s="21">
        <v>42430</v>
      </c>
      <c r="E24" s="55">
        <v>60</v>
      </c>
      <c r="F24" s="48" t="s">
        <v>68</v>
      </c>
      <c r="G24" s="56" t="s">
        <v>32</v>
      </c>
      <c r="H24" s="2">
        <v>10898364</v>
      </c>
      <c r="I24" s="2">
        <v>10898364</v>
      </c>
      <c r="J24" s="28" t="s">
        <v>54</v>
      </c>
      <c r="K24" s="28" t="s">
        <v>60</v>
      </c>
      <c r="L24" s="125" t="s">
        <v>400</v>
      </c>
      <c r="M24" s="12"/>
      <c r="N24" s="12"/>
      <c r="O24" s="12"/>
      <c r="P24" s="12"/>
      <c r="Q24" s="12"/>
      <c r="R24" s="12"/>
      <c r="S24" s="12"/>
      <c r="T24" s="12"/>
      <c r="U24" s="12"/>
    </row>
    <row r="25" spans="1:21" s="13" customFormat="1" ht="56.25">
      <c r="A25" s="45">
        <v>20</v>
      </c>
      <c r="B25" s="25">
        <v>46191601</v>
      </c>
      <c r="C25" s="5" t="s">
        <v>47</v>
      </c>
      <c r="D25" s="21">
        <v>42401</v>
      </c>
      <c r="E25" s="10">
        <v>30</v>
      </c>
      <c r="F25" s="48" t="s">
        <v>68</v>
      </c>
      <c r="G25" s="10" t="s">
        <v>32</v>
      </c>
      <c r="H25" s="2">
        <v>7724560</v>
      </c>
      <c r="I25" s="2">
        <v>7724560</v>
      </c>
      <c r="J25" s="28" t="s">
        <v>54</v>
      </c>
      <c r="K25" s="28" t="s">
        <v>60</v>
      </c>
      <c r="L25" s="125" t="s">
        <v>400</v>
      </c>
      <c r="M25" s="12"/>
      <c r="N25" s="12"/>
      <c r="O25" s="12"/>
      <c r="P25" s="12"/>
      <c r="Q25" s="12"/>
      <c r="R25" s="12"/>
      <c r="S25" s="12"/>
      <c r="T25" s="12"/>
      <c r="U25" s="12"/>
    </row>
    <row r="26" spans="1:21" s="13" customFormat="1" ht="33.75">
      <c r="A26" s="45">
        <v>21</v>
      </c>
      <c r="B26" s="25">
        <v>30171700</v>
      </c>
      <c r="C26" s="5" t="s">
        <v>36</v>
      </c>
      <c r="D26" s="21">
        <v>42430</v>
      </c>
      <c r="E26" s="55">
        <v>120</v>
      </c>
      <c r="F26" s="48" t="s">
        <v>68</v>
      </c>
      <c r="G26" s="10" t="s">
        <v>32</v>
      </c>
      <c r="H26" s="57">
        <v>25000000</v>
      </c>
      <c r="I26" s="2">
        <v>25000000</v>
      </c>
      <c r="J26" s="28" t="s">
        <v>54</v>
      </c>
      <c r="K26" s="28" t="s">
        <v>60</v>
      </c>
      <c r="L26" s="125" t="s">
        <v>59</v>
      </c>
      <c r="M26" s="12"/>
      <c r="N26" s="12"/>
      <c r="O26" s="12"/>
      <c r="P26" s="12"/>
      <c r="Q26" s="12"/>
      <c r="R26" s="12"/>
      <c r="S26" s="12"/>
      <c r="T26" s="12"/>
      <c r="U26" s="12"/>
    </row>
    <row r="27" spans="1:12" s="9" customFormat="1" ht="56.25">
      <c r="A27" s="45">
        <v>22</v>
      </c>
      <c r="B27" s="25">
        <v>72102900</v>
      </c>
      <c r="C27" s="5" t="s">
        <v>49</v>
      </c>
      <c r="D27" s="21">
        <v>42430</v>
      </c>
      <c r="E27" s="55">
        <v>45</v>
      </c>
      <c r="F27" s="48" t="s">
        <v>68</v>
      </c>
      <c r="G27" s="10" t="s">
        <v>61</v>
      </c>
      <c r="H27" s="2">
        <v>4566560</v>
      </c>
      <c r="I27" s="2">
        <v>4566560</v>
      </c>
      <c r="J27" s="28" t="s">
        <v>54</v>
      </c>
      <c r="K27" s="28" t="s">
        <v>60</v>
      </c>
      <c r="L27" s="125" t="s">
        <v>400</v>
      </c>
    </row>
    <row r="28" spans="1:21" s="13" customFormat="1" ht="56.25">
      <c r="A28" s="45">
        <v>23</v>
      </c>
      <c r="B28" s="25">
        <v>30151500</v>
      </c>
      <c r="C28" s="5" t="s">
        <v>34</v>
      </c>
      <c r="D28" s="21">
        <v>42156</v>
      </c>
      <c r="E28" s="10">
        <v>60</v>
      </c>
      <c r="F28" s="48" t="s">
        <v>68</v>
      </c>
      <c r="G28" s="10" t="s">
        <v>61</v>
      </c>
      <c r="H28" s="2">
        <v>380000000</v>
      </c>
      <c r="I28" s="2">
        <v>314000000</v>
      </c>
      <c r="J28" s="28" t="s">
        <v>54</v>
      </c>
      <c r="K28" s="28" t="s">
        <v>60</v>
      </c>
      <c r="L28" s="125" t="s">
        <v>400</v>
      </c>
      <c r="M28" s="12"/>
      <c r="N28" s="12"/>
      <c r="O28" s="12"/>
      <c r="P28" s="12"/>
      <c r="Q28" s="12"/>
      <c r="R28" s="12"/>
      <c r="S28" s="12"/>
      <c r="T28" s="12"/>
      <c r="U28" s="12"/>
    </row>
    <row r="29" spans="1:21" s="13" customFormat="1" ht="56.25">
      <c r="A29" s="45">
        <v>24</v>
      </c>
      <c r="B29" s="25">
        <v>72102900</v>
      </c>
      <c r="C29" s="5" t="s">
        <v>35</v>
      </c>
      <c r="D29" s="21">
        <v>42401</v>
      </c>
      <c r="E29" s="10">
        <v>30</v>
      </c>
      <c r="F29" s="48" t="s">
        <v>68</v>
      </c>
      <c r="G29" s="10" t="s">
        <v>61</v>
      </c>
      <c r="H29" s="2">
        <v>20000000</v>
      </c>
      <c r="I29" s="2">
        <v>0</v>
      </c>
      <c r="J29" s="28" t="s">
        <v>54</v>
      </c>
      <c r="K29" s="28" t="s">
        <v>60</v>
      </c>
      <c r="L29" s="125" t="s">
        <v>400</v>
      </c>
      <c r="M29" s="12"/>
      <c r="N29" s="12"/>
      <c r="O29" s="12"/>
      <c r="P29" s="12"/>
      <c r="Q29" s="12"/>
      <c r="R29" s="12"/>
      <c r="S29" s="12"/>
      <c r="T29" s="12"/>
      <c r="U29" s="12"/>
    </row>
    <row r="30" spans="1:21" s="13" customFormat="1" ht="56.25">
      <c r="A30" s="45">
        <v>25</v>
      </c>
      <c r="B30" s="25">
        <v>72102900</v>
      </c>
      <c r="C30" s="5" t="s">
        <v>52</v>
      </c>
      <c r="D30" s="21">
        <v>42401</v>
      </c>
      <c r="E30" s="10">
        <v>30</v>
      </c>
      <c r="F30" s="48" t="s">
        <v>68</v>
      </c>
      <c r="G30" s="10" t="s">
        <v>61</v>
      </c>
      <c r="H30" s="2">
        <v>15000000</v>
      </c>
      <c r="I30" s="2">
        <v>0</v>
      </c>
      <c r="J30" s="28" t="s">
        <v>54</v>
      </c>
      <c r="K30" s="28" t="s">
        <v>60</v>
      </c>
      <c r="L30" s="125" t="s">
        <v>400</v>
      </c>
      <c r="M30" s="12"/>
      <c r="N30" s="12"/>
      <c r="O30" s="12"/>
      <c r="P30" s="12"/>
      <c r="Q30" s="12"/>
      <c r="R30" s="12"/>
      <c r="S30" s="12"/>
      <c r="T30" s="12"/>
      <c r="U30" s="12"/>
    </row>
    <row r="31" spans="1:12" ht="67.5">
      <c r="A31" s="45">
        <v>26</v>
      </c>
      <c r="B31" s="58">
        <v>80120000</v>
      </c>
      <c r="C31" s="5" t="s">
        <v>365</v>
      </c>
      <c r="D31" s="21">
        <v>42373</v>
      </c>
      <c r="E31" s="10">
        <v>180</v>
      </c>
      <c r="F31" s="46" t="s">
        <v>62</v>
      </c>
      <c r="G31" s="10" t="s">
        <v>242</v>
      </c>
      <c r="H31" s="59">
        <v>24600000</v>
      </c>
      <c r="I31" s="59">
        <v>24600000</v>
      </c>
      <c r="J31" s="28" t="s">
        <v>54</v>
      </c>
      <c r="K31" s="10" t="s">
        <v>65</v>
      </c>
      <c r="L31" s="126" t="s">
        <v>366</v>
      </c>
    </row>
    <row r="32" spans="1:12" ht="146.25" customHeight="1">
      <c r="A32" s="45">
        <v>27</v>
      </c>
      <c r="B32" s="58">
        <v>80120000</v>
      </c>
      <c r="C32" s="5" t="s">
        <v>347</v>
      </c>
      <c r="D32" s="21">
        <v>42373</v>
      </c>
      <c r="E32" s="10">
        <v>330</v>
      </c>
      <c r="F32" s="46" t="s">
        <v>62</v>
      </c>
      <c r="G32" s="10" t="s">
        <v>63</v>
      </c>
      <c r="H32" s="59">
        <v>53900000</v>
      </c>
      <c r="I32" s="59">
        <v>53900000</v>
      </c>
      <c r="J32" s="28" t="s">
        <v>54</v>
      </c>
      <c r="K32" s="10" t="s">
        <v>65</v>
      </c>
      <c r="L32" s="125" t="s">
        <v>409</v>
      </c>
    </row>
    <row r="33" spans="1:12" ht="45">
      <c r="A33" s="45">
        <v>28</v>
      </c>
      <c r="B33" s="58">
        <v>80111609</v>
      </c>
      <c r="C33" s="5" t="s">
        <v>349</v>
      </c>
      <c r="D33" s="21">
        <v>42373</v>
      </c>
      <c r="E33" s="10">
        <v>60</v>
      </c>
      <c r="F33" s="46" t="s">
        <v>62</v>
      </c>
      <c r="G33" s="10" t="s">
        <v>63</v>
      </c>
      <c r="H33" s="31">
        <v>4200000</v>
      </c>
      <c r="I33" s="31">
        <v>4200000</v>
      </c>
      <c r="J33" s="28" t="s">
        <v>54</v>
      </c>
      <c r="K33" s="10" t="s">
        <v>65</v>
      </c>
      <c r="L33" s="125" t="s">
        <v>409</v>
      </c>
    </row>
    <row r="34" spans="1:12" ht="101.25">
      <c r="A34" s="45">
        <v>29</v>
      </c>
      <c r="B34" s="58">
        <v>80120000</v>
      </c>
      <c r="C34" s="5" t="s">
        <v>348</v>
      </c>
      <c r="D34" s="21">
        <v>42373</v>
      </c>
      <c r="E34" s="10">
        <v>300</v>
      </c>
      <c r="F34" s="46" t="s">
        <v>62</v>
      </c>
      <c r="G34" s="10" t="s">
        <v>63</v>
      </c>
      <c r="H34" s="59">
        <v>49000000</v>
      </c>
      <c r="I34" s="59">
        <v>49000000</v>
      </c>
      <c r="J34" s="28" t="s">
        <v>54</v>
      </c>
      <c r="K34" s="10" t="s">
        <v>65</v>
      </c>
      <c r="L34" s="125" t="s">
        <v>409</v>
      </c>
    </row>
    <row r="35" spans="1:12" ht="101.25">
      <c r="A35" s="45">
        <v>30</v>
      </c>
      <c r="B35" s="58">
        <v>80120000</v>
      </c>
      <c r="C35" s="5" t="s">
        <v>66</v>
      </c>
      <c r="D35" s="21">
        <v>42373</v>
      </c>
      <c r="E35" s="10">
        <v>357</v>
      </c>
      <c r="F35" s="46" t="s">
        <v>62</v>
      </c>
      <c r="G35" s="10" t="s">
        <v>63</v>
      </c>
      <c r="H35" s="59">
        <v>36890000</v>
      </c>
      <c r="I35" s="59">
        <v>36890000</v>
      </c>
      <c r="J35" s="28" t="s">
        <v>54</v>
      </c>
      <c r="K35" s="10" t="s">
        <v>65</v>
      </c>
      <c r="L35" s="125" t="s">
        <v>409</v>
      </c>
    </row>
    <row r="36" spans="1:12" ht="209.25" customHeight="1">
      <c r="A36" s="45">
        <v>31</v>
      </c>
      <c r="B36" s="11">
        <v>90121502</v>
      </c>
      <c r="C36" s="5" t="s">
        <v>67</v>
      </c>
      <c r="D36" s="21">
        <v>42373</v>
      </c>
      <c r="E36" s="10">
        <v>315</v>
      </c>
      <c r="F36" s="46" t="s">
        <v>68</v>
      </c>
      <c r="G36" s="10" t="s">
        <v>69</v>
      </c>
      <c r="H36" s="31">
        <f>55285360+30000000+50000000</f>
        <v>135285360</v>
      </c>
      <c r="I36" s="31">
        <f>55285360+30000000+50000000</f>
        <v>135285360</v>
      </c>
      <c r="J36" s="28" t="s">
        <v>54</v>
      </c>
      <c r="K36" s="10" t="s">
        <v>65</v>
      </c>
      <c r="L36" s="126" t="s">
        <v>366</v>
      </c>
    </row>
    <row r="37" spans="1:12" ht="209.25" customHeight="1">
      <c r="A37" s="45">
        <v>32</v>
      </c>
      <c r="B37" s="11">
        <v>90121502</v>
      </c>
      <c r="C37" s="5" t="s">
        <v>394</v>
      </c>
      <c r="D37" s="21" t="s">
        <v>395</v>
      </c>
      <c r="E37" s="10" t="s">
        <v>386</v>
      </c>
      <c r="F37" s="46" t="s">
        <v>68</v>
      </c>
      <c r="G37" s="10" t="s">
        <v>71</v>
      </c>
      <c r="H37" s="31">
        <v>10000000</v>
      </c>
      <c r="I37" s="31">
        <v>10000000</v>
      </c>
      <c r="J37" s="28" t="s">
        <v>54</v>
      </c>
      <c r="K37" s="10" t="s">
        <v>65</v>
      </c>
      <c r="L37" s="126" t="s">
        <v>366</v>
      </c>
    </row>
    <row r="38" spans="1:12" ht="150.75" customHeight="1">
      <c r="A38" s="45">
        <v>33</v>
      </c>
      <c r="B38" s="11">
        <v>44120000</v>
      </c>
      <c r="C38" s="5" t="s">
        <v>70</v>
      </c>
      <c r="D38" s="21">
        <v>42380</v>
      </c>
      <c r="E38" s="10">
        <v>300</v>
      </c>
      <c r="F38" s="46" t="s">
        <v>68</v>
      </c>
      <c r="G38" s="10" t="s">
        <v>71</v>
      </c>
      <c r="H38" s="31">
        <v>70836590</v>
      </c>
      <c r="I38" s="31">
        <v>70836590</v>
      </c>
      <c r="J38" s="28" t="s">
        <v>54</v>
      </c>
      <c r="K38" s="10" t="s">
        <v>65</v>
      </c>
      <c r="L38" s="125" t="s">
        <v>409</v>
      </c>
    </row>
    <row r="39" spans="1:12" ht="45">
      <c r="A39" s="45">
        <v>34</v>
      </c>
      <c r="B39" s="27">
        <v>80111609</v>
      </c>
      <c r="C39" s="5" t="s">
        <v>75</v>
      </c>
      <c r="D39" s="21">
        <v>42373</v>
      </c>
      <c r="E39" s="10">
        <v>210</v>
      </c>
      <c r="F39" s="46" t="s">
        <v>62</v>
      </c>
      <c r="G39" s="10" t="s">
        <v>76</v>
      </c>
      <c r="H39" s="59">
        <v>7966000</v>
      </c>
      <c r="I39" s="59">
        <v>7966000</v>
      </c>
      <c r="J39" s="28" t="s">
        <v>54</v>
      </c>
      <c r="K39" s="10" t="s">
        <v>65</v>
      </c>
      <c r="L39" s="125" t="s">
        <v>404</v>
      </c>
    </row>
    <row r="40" spans="1:12" ht="45">
      <c r="A40" s="45">
        <v>35</v>
      </c>
      <c r="B40" s="27">
        <v>80111609</v>
      </c>
      <c r="C40" s="5" t="s">
        <v>75</v>
      </c>
      <c r="D40" s="21">
        <v>42373</v>
      </c>
      <c r="E40" s="10">
        <v>210</v>
      </c>
      <c r="F40" s="46" t="s">
        <v>62</v>
      </c>
      <c r="G40" s="10" t="s">
        <v>76</v>
      </c>
      <c r="H40" s="59">
        <v>7966000</v>
      </c>
      <c r="I40" s="59">
        <v>7966000</v>
      </c>
      <c r="J40" s="28" t="s">
        <v>54</v>
      </c>
      <c r="K40" s="10" t="s">
        <v>65</v>
      </c>
      <c r="L40" s="125" t="s">
        <v>404</v>
      </c>
    </row>
    <row r="41" spans="1:12" ht="45">
      <c r="A41" s="45">
        <v>36</v>
      </c>
      <c r="B41" s="27">
        <v>80111609</v>
      </c>
      <c r="C41" s="5" t="s">
        <v>75</v>
      </c>
      <c r="D41" s="21">
        <v>42373</v>
      </c>
      <c r="E41" s="10">
        <v>210</v>
      </c>
      <c r="F41" s="46" t="s">
        <v>62</v>
      </c>
      <c r="G41" s="10" t="s">
        <v>76</v>
      </c>
      <c r="H41" s="59">
        <v>7966000</v>
      </c>
      <c r="I41" s="59">
        <v>7966000</v>
      </c>
      <c r="J41" s="28" t="s">
        <v>54</v>
      </c>
      <c r="K41" s="10" t="s">
        <v>65</v>
      </c>
      <c r="L41" s="125" t="s">
        <v>404</v>
      </c>
    </row>
    <row r="42" spans="1:12" ht="45">
      <c r="A42" s="45">
        <v>37</v>
      </c>
      <c r="B42" s="27">
        <v>80111609</v>
      </c>
      <c r="C42" s="5" t="s">
        <v>75</v>
      </c>
      <c r="D42" s="21">
        <v>42373</v>
      </c>
      <c r="E42" s="10">
        <v>210</v>
      </c>
      <c r="F42" s="46" t="s">
        <v>62</v>
      </c>
      <c r="G42" s="10" t="s">
        <v>76</v>
      </c>
      <c r="H42" s="59">
        <v>7966000</v>
      </c>
      <c r="I42" s="59">
        <v>7966000</v>
      </c>
      <c r="J42" s="28" t="s">
        <v>54</v>
      </c>
      <c r="K42" s="10" t="s">
        <v>65</v>
      </c>
      <c r="L42" s="125" t="s">
        <v>404</v>
      </c>
    </row>
    <row r="43" spans="1:12" ht="45">
      <c r="A43" s="45">
        <v>38</v>
      </c>
      <c r="B43" s="27">
        <v>80111609</v>
      </c>
      <c r="C43" s="5" t="s">
        <v>75</v>
      </c>
      <c r="D43" s="21">
        <v>42373</v>
      </c>
      <c r="E43" s="10">
        <v>210</v>
      </c>
      <c r="F43" s="46" t="s">
        <v>62</v>
      </c>
      <c r="G43" s="10" t="s">
        <v>76</v>
      </c>
      <c r="H43" s="59">
        <v>7966000</v>
      </c>
      <c r="I43" s="59">
        <v>7966000</v>
      </c>
      <c r="J43" s="28" t="s">
        <v>54</v>
      </c>
      <c r="K43" s="10" t="s">
        <v>65</v>
      </c>
      <c r="L43" s="125" t="s">
        <v>404</v>
      </c>
    </row>
    <row r="44" spans="1:12" ht="45">
      <c r="A44" s="45">
        <v>39</v>
      </c>
      <c r="B44" s="27">
        <v>80111609</v>
      </c>
      <c r="C44" s="5" t="s">
        <v>75</v>
      </c>
      <c r="D44" s="21">
        <v>42373</v>
      </c>
      <c r="E44" s="10">
        <v>210</v>
      </c>
      <c r="F44" s="46" t="s">
        <v>62</v>
      </c>
      <c r="G44" s="10" t="s">
        <v>76</v>
      </c>
      <c r="H44" s="59">
        <v>7966000</v>
      </c>
      <c r="I44" s="59">
        <v>7966000</v>
      </c>
      <c r="J44" s="28" t="s">
        <v>54</v>
      </c>
      <c r="K44" s="10" t="s">
        <v>65</v>
      </c>
      <c r="L44" s="125" t="s">
        <v>404</v>
      </c>
    </row>
    <row r="45" spans="1:12" ht="33.75">
      <c r="A45" s="45">
        <v>40</v>
      </c>
      <c r="B45" s="27">
        <v>84131701</v>
      </c>
      <c r="C45" s="5" t="s">
        <v>77</v>
      </c>
      <c r="D45" s="21">
        <v>42373</v>
      </c>
      <c r="E45" s="10">
        <v>315</v>
      </c>
      <c r="F45" s="46" t="s">
        <v>62</v>
      </c>
      <c r="G45" s="10" t="s">
        <v>76</v>
      </c>
      <c r="H45" s="59">
        <v>43050000</v>
      </c>
      <c r="I45" s="59">
        <v>43050000</v>
      </c>
      <c r="J45" s="28" t="s">
        <v>54</v>
      </c>
      <c r="K45" s="10" t="s">
        <v>65</v>
      </c>
      <c r="L45" s="125" t="s">
        <v>404</v>
      </c>
    </row>
    <row r="46" spans="1:12" ht="33.75">
      <c r="A46" s="45">
        <v>41</v>
      </c>
      <c r="B46" s="27">
        <v>84131701</v>
      </c>
      <c r="C46" s="5" t="s">
        <v>78</v>
      </c>
      <c r="D46" s="21">
        <v>42491</v>
      </c>
      <c r="E46" s="10">
        <v>180</v>
      </c>
      <c r="F46" s="5" t="s">
        <v>68</v>
      </c>
      <c r="G46" s="10" t="s">
        <v>76</v>
      </c>
      <c r="H46" s="31">
        <v>800000000</v>
      </c>
      <c r="I46" s="31">
        <v>800000000</v>
      </c>
      <c r="J46" s="28" t="s">
        <v>54</v>
      </c>
      <c r="K46" s="10" t="s">
        <v>65</v>
      </c>
      <c r="L46" s="125" t="s">
        <v>404</v>
      </c>
    </row>
    <row r="47" spans="1:12" ht="33.75">
      <c r="A47" s="45">
        <v>42</v>
      </c>
      <c r="B47" s="27">
        <v>81112201</v>
      </c>
      <c r="C47" s="5" t="s">
        <v>79</v>
      </c>
      <c r="D47" s="21">
        <v>42384</v>
      </c>
      <c r="E47" s="10">
        <v>315</v>
      </c>
      <c r="F47" s="46" t="s">
        <v>62</v>
      </c>
      <c r="G47" s="10" t="s">
        <v>76</v>
      </c>
      <c r="H47" s="31">
        <v>50286348</v>
      </c>
      <c r="I47" s="31">
        <v>50286348</v>
      </c>
      <c r="J47" s="28" t="s">
        <v>54</v>
      </c>
      <c r="K47" s="10" t="s">
        <v>65</v>
      </c>
      <c r="L47" s="125" t="s">
        <v>404</v>
      </c>
    </row>
    <row r="48" spans="1:12" ht="67.5">
      <c r="A48" s="45">
        <v>43</v>
      </c>
      <c r="B48" s="27">
        <v>80111500</v>
      </c>
      <c r="C48" s="5" t="s">
        <v>80</v>
      </c>
      <c r="D48" s="21">
        <v>42384</v>
      </c>
      <c r="E48" s="10">
        <v>315</v>
      </c>
      <c r="F48" s="46" t="s">
        <v>62</v>
      </c>
      <c r="G48" s="10" t="s">
        <v>76</v>
      </c>
      <c r="H48" s="31">
        <v>51450000</v>
      </c>
      <c r="I48" s="31">
        <v>51450000</v>
      </c>
      <c r="J48" s="28" t="s">
        <v>54</v>
      </c>
      <c r="K48" s="10" t="s">
        <v>65</v>
      </c>
      <c r="L48" s="125" t="s">
        <v>404</v>
      </c>
    </row>
    <row r="49" spans="1:12" ht="90">
      <c r="A49" s="45">
        <v>44</v>
      </c>
      <c r="B49" s="58">
        <v>86000000</v>
      </c>
      <c r="C49" s="5" t="s">
        <v>411</v>
      </c>
      <c r="D49" s="21">
        <v>42382</v>
      </c>
      <c r="E49" s="10">
        <v>300</v>
      </c>
      <c r="F49" s="48" t="s">
        <v>62</v>
      </c>
      <c r="G49" s="10" t="s">
        <v>82</v>
      </c>
      <c r="H49" s="31">
        <v>41000000</v>
      </c>
      <c r="I49" s="31">
        <v>41000000</v>
      </c>
      <c r="J49" s="28" t="s">
        <v>54</v>
      </c>
      <c r="K49" s="60" t="s">
        <v>60</v>
      </c>
      <c r="L49" s="125" t="s">
        <v>83</v>
      </c>
    </row>
    <row r="50" spans="1:12" ht="90">
      <c r="A50" s="45">
        <v>45</v>
      </c>
      <c r="B50" s="58">
        <v>86000000</v>
      </c>
      <c r="C50" s="5" t="s">
        <v>412</v>
      </c>
      <c r="D50" s="21">
        <v>42382</v>
      </c>
      <c r="E50" s="10">
        <v>300</v>
      </c>
      <c r="F50" s="48" t="s">
        <v>62</v>
      </c>
      <c r="G50" s="10" t="s">
        <v>82</v>
      </c>
      <c r="H50" s="31">
        <v>41000000</v>
      </c>
      <c r="I50" s="31">
        <v>41000000</v>
      </c>
      <c r="J50" s="28" t="s">
        <v>54</v>
      </c>
      <c r="K50" s="60" t="s">
        <v>60</v>
      </c>
      <c r="L50" s="125" t="s">
        <v>83</v>
      </c>
    </row>
    <row r="51" spans="1:12" ht="112.5">
      <c r="A51" s="45">
        <v>46</v>
      </c>
      <c r="B51" s="58">
        <v>86000000</v>
      </c>
      <c r="C51" s="5" t="s">
        <v>413</v>
      </c>
      <c r="D51" s="21">
        <v>42382</v>
      </c>
      <c r="E51" s="10">
        <v>300</v>
      </c>
      <c r="F51" s="48" t="s">
        <v>62</v>
      </c>
      <c r="G51" s="10" t="s">
        <v>82</v>
      </c>
      <c r="H51" s="31">
        <v>41000000</v>
      </c>
      <c r="I51" s="31">
        <v>41000000</v>
      </c>
      <c r="J51" s="28" t="s">
        <v>54</v>
      </c>
      <c r="K51" s="60" t="s">
        <v>60</v>
      </c>
      <c r="L51" s="125" t="s">
        <v>83</v>
      </c>
    </row>
    <row r="52" spans="1:12" ht="45">
      <c r="A52" s="45">
        <v>47</v>
      </c>
      <c r="B52" s="58">
        <v>86000000</v>
      </c>
      <c r="C52" s="5" t="s">
        <v>84</v>
      </c>
      <c r="D52" s="21">
        <v>42373</v>
      </c>
      <c r="E52" s="10" t="s">
        <v>81</v>
      </c>
      <c r="F52" s="48" t="s">
        <v>62</v>
      </c>
      <c r="G52" s="10" t="s">
        <v>82</v>
      </c>
      <c r="H52" s="57">
        <v>41000000</v>
      </c>
      <c r="I52" s="57">
        <v>41000000</v>
      </c>
      <c r="J52" s="28" t="s">
        <v>54</v>
      </c>
      <c r="K52" s="60" t="s">
        <v>60</v>
      </c>
      <c r="L52" s="125" t="s">
        <v>83</v>
      </c>
    </row>
    <row r="53" spans="1:12" ht="78.75">
      <c r="A53" s="45">
        <v>48</v>
      </c>
      <c r="B53" s="58">
        <v>86000004</v>
      </c>
      <c r="C53" s="5" t="s">
        <v>369</v>
      </c>
      <c r="D53" s="21">
        <v>42376</v>
      </c>
      <c r="E53" s="10">
        <v>240</v>
      </c>
      <c r="F53" s="48" t="s">
        <v>62</v>
      </c>
      <c r="G53" s="10" t="s">
        <v>82</v>
      </c>
      <c r="H53" s="57">
        <v>32800000</v>
      </c>
      <c r="I53" s="57">
        <v>32800000</v>
      </c>
      <c r="J53" s="28" t="s">
        <v>54</v>
      </c>
      <c r="K53" s="60" t="s">
        <v>60</v>
      </c>
      <c r="L53" s="125" t="s">
        <v>83</v>
      </c>
    </row>
    <row r="54" spans="1:12" ht="90">
      <c r="A54" s="45">
        <v>49</v>
      </c>
      <c r="B54" s="58">
        <v>86000000</v>
      </c>
      <c r="C54" s="5" t="s">
        <v>410</v>
      </c>
      <c r="D54" s="21">
        <v>42382</v>
      </c>
      <c r="E54" s="10">
        <v>240</v>
      </c>
      <c r="F54" s="48" t="s">
        <v>62</v>
      </c>
      <c r="G54" s="10" t="s">
        <v>82</v>
      </c>
      <c r="H54" s="57">
        <v>10120000</v>
      </c>
      <c r="I54" s="31">
        <v>10120000</v>
      </c>
      <c r="J54" s="28" t="s">
        <v>54</v>
      </c>
      <c r="K54" s="60" t="s">
        <v>60</v>
      </c>
      <c r="L54" s="125" t="s">
        <v>83</v>
      </c>
    </row>
    <row r="55" spans="1:12" ht="33.75">
      <c r="A55" s="45">
        <v>50</v>
      </c>
      <c r="B55" s="58">
        <v>86000000</v>
      </c>
      <c r="C55" s="5" t="s">
        <v>86</v>
      </c>
      <c r="D55" s="21">
        <v>42373</v>
      </c>
      <c r="E55" s="10" t="s">
        <v>85</v>
      </c>
      <c r="F55" s="48" t="s">
        <v>62</v>
      </c>
      <c r="G55" s="10" t="s">
        <v>82</v>
      </c>
      <c r="H55" s="57">
        <v>10920000</v>
      </c>
      <c r="I55" s="57">
        <v>10920000</v>
      </c>
      <c r="J55" s="28" t="s">
        <v>54</v>
      </c>
      <c r="K55" s="60" t="s">
        <v>60</v>
      </c>
      <c r="L55" s="125" t="s">
        <v>83</v>
      </c>
    </row>
    <row r="56" spans="1:12" ht="33.75">
      <c r="A56" s="45">
        <v>51</v>
      </c>
      <c r="B56" s="58">
        <v>86000000</v>
      </c>
      <c r="C56" s="5" t="s">
        <v>87</v>
      </c>
      <c r="D56" s="21">
        <v>42373</v>
      </c>
      <c r="E56" s="10" t="s">
        <v>85</v>
      </c>
      <c r="F56" s="48" t="s">
        <v>62</v>
      </c>
      <c r="G56" s="10" t="s">
        <v>82</v>
      </c>
      <c r="H56" s="57">
        <v>10920000</v>
      </c>
      <c r="I56" s="57">
        <v>10920000</v>
      </c>
      <c r="J56" s="28" t="s">
        <v>54</v>
      </c>
      <c r="K56" s="60" t="s">
        <v>60</v>
      </c>
      <c r="L56" s="125" t="s">
        <v>83</v>
      </c>
    </row>
    <row r="57" spans="1:12" ht="56.25">
      <c r="A57" s="45">
        <v>52</v>
      </c>
      <c r="B57" s="11">
        <v>85000000</v>
      </c>
      <c r="C57" s="5" t="s">
        <v>393</v>
      </c>
      <c r="D57" s="21">
        <v>42381</v>
      </c>
      <c r="E57" s="10">
        <v>360</v>
      </c>
      <c r="F57" s="48" t="s">
        <v>68</v>
      </c>
      <c r="G57" s="10" t="s">
        <v>82</v>
      </c>
      <c r="H57" s="57">
        <v>8000000</v>
      </c>
      <c r="I57" s="2">
        <v>8000000</v>
      </c>
      <c r="J57" s="28" t="s">
        <v>54</v>
      </c>
      <c r="K57" s="60" t="s">
        <v>60</v>
      </c>
      <c r="L57" s="125" t="s">
        <v>83</v>
      </c>
    </row>
    <row r="58" spans="1:12" ht="33.75">
      <c r="A58" s="45">
        <v>53</v>
      </c>
      <c r="B58" s="11">
        <v>51000000</v>
      </c>
      <c r="C58" s="5" t="s">
        <v>89</v>
      </c>
      <c r="D58" s="21">
        <v>42372</v>
      </c>
      <c r="E58" s="10" t="s">
        <v>90</v>
      </c>
      <c r="F58" s="48" t="s">
        <v>68</v>
      </c>
      <c r="G58" s="10" t="s">
        <v>82</v>
      </c>
      <c r="H58" s="57">
        <v>3500000</v>
      </c>
      <c r="I58" s="57">
        <v>3500000</v>
      </c>
      <c r="J58" s="28" t="s">
        <v>54</v>
      </c>
      <c r="K58" s="60" t="s">
        <v>60</v>
      </c>
      <c r="L58" s="125" t="s">
        <v>83</v>
      </c>
    </row>
    <row r="59" spans="1:12" ht="33.75">
      <c r="A59" s="45">
        <v>54</v>
      </c>
      <c r="B59" s="11">
        <v>80101706</v>
      </c>
      <c r="C59" s="5" t="s">
        <v>392</v>
      </c>
      <c r="D59" s="21">
        <v>42381</v>
      </c>
      <c r="E59" s="10">
        <v>30</v>
      </c>
      <c r="F59" s="48" t="s">
        <v>68</v>
      </c>
      <c r="G59" s="10" t="s">
        <v>82</v>
      </c>
      <c r="H59" s="57">
        <v>1800000</v>
      </c>
      <c r="I59" s="2">
        <v>1800000</v>
      </c>
      <c r="J59" s="28" t="s">
        <v>54</v>
      </c>
      <c r="K59" s="60" t="s">
        <v>60</v>
      </c>
      <c r="L59" s="125" t="s">
        <v>83</v>
      </c>
    </row>
    <row r="60" spans="1:12" ht="45">
      <c r="A60" s="45">
        <v>55</v>
      </c>
      <c r="B60" s="11">
        <v>93141506</v>
      </c>
      <c r="C60" s="5" t="s">
        <v>417</v>
      </c>
      <c r="D60" s="21">
        <v>42372</v>
      </c>
      <c r="E60" s="10" t="s">
        <v>91</v>
      </c>
      <c r="F60" s="48" t="s">
        <v>68</v>
      </c>
      <c r="G60" s="10" t="s">
        <v>82</v>
      </c>
      <c r="H60" s="57">
        <f>15647000+19413000</f>
        <v>35060000</v>
      </c>
      <c r="I60" s="57">
        <f>15647000+19413000</f>
        <v>35060000</v>
      </c>
      <c r="J60" s="28" t="s">
        <v>54</v>
      </c>
      <c r="K60" s="60" t="s">
        <v>60</v>
      </c>
      <c r="L60" s="125" t="s">
        <v>83</v>
      </c>
    </row>
    <row r="61" spans="1:12" ht="33.75">
      <c r="A61" s="45">
        <v>56</v>
      </c>
      <c r="B61" s="11">
        <v>93141507</v>
      </c>
      <c r="C61" s="5" t="s">
        <v>92</v>
      </c>
      <c r="D61" s="21">
        <v>42373</v>
      </c>
      <c r="E61" s="10" t="s">
        <v>81</v>
      </c>
      <c r="F61" s="48" t="s">
        <v>68</v>
      </c>
      <c r="G61" s="10" t="s">
        <v>82</v>
      </c>
      <c r="H61" s="57">
        <v>1500000</v>
      </c>
      <c r="I61" s="57">
        <v>1500000</v>
      </c>
      <c r="J61" s="28" t="s">
        <v>54</v>
      </c>
      <c r="K61" s="60" t="s">
        <v>60</v>
      </c>
      <c r="L61" s="125" t="s">
        <v>83</v>
      </c>
    </row>
    <row r="62" spans="1:12" ht="33.75">
      <c r="A62" s="45">
        <v>57</v>
      </c>
      <c r="B62" s="11" t="s">
        <v>93</v>
      </c>
      <c r="C62" s="5" t="s">
        <v>94</v>
      </c>
      <c r="D62" s="21">
        <v>42373</v>
      </c>
      <c r="E62" s="10" t="s">
        <v>81</v>
      </c>
      <c r="F62" s="48" t="s">
        <v>68</v>
      </c>
      <c r="G62" s="10" t="s">
        <v>95</v>
      </c>
      <c r="H62" s="57">
        <v>560000000</v>
      </c>
      <c r="I62" s="57">
        <v>560000000</v>
      </c>
      <c r="J62" s="28" t="s">
        <v>54</v>
      </c>
      <c r="K62" s="60" t="s">
        <v>60</v>
      </c>
      <c r="L62" s="125" t="s">
        <v>96</v>
      </c>
    </row>
    <row r="63" spans="1:12" ht="112.5">
      <c r="A63" s="45">
        <v>58</v>
      </c>
      <c r="B63" s="11">
        <v>80111601</v>
      </c>
      <c r="C63" s="5" t="s">
        <v>414</v>
      </c>
      <c r="D63" s="21">
        <v>42382</v>
      </c>
      <c r="E63" s="10">
        <v>150</v>
      </c>
      <c r="F63" s="47" t="s">
        <v>62</v>
      </c>
      <c r="G63" s="10" t="s">
        <v>32</v>
      </c>
      <c r="H63" s="57">
        <v>15500000</v>
      </c>
      <c r="I63" s="31">
        <v>15500000</v>
      </c>
      <c r="J63" s="28" t="s">
        <v>54</v>
      </c>
      <c r="K63" s="10" t="s">
        <v>65</v>
      </c>
      <c r="L63" s="125" t="s">
        <v>415</v>
      </c>
    </row>
    <row r="64" spans="1:12" ht="45">
      <c r="A64" s="45">
        <v>59</v>
      </c>
      <c r="B64" s="11">
        <v>80111601</v>
      </c>
      <c r="C64" s="5" t="s">
        <v>98</v>
      </c>
      <c r="D64" s="21">
        <v>42373</v>
      </c>
      <c r="E64" s="10">
        <v>350</v>
      </c>
      <c r="F64" s="47" t="s">
        <v>62</v>
      </c>
      <c r="G64" s="10" t="s">
        <v>32</v>
      </c>
      <c r="H64" s="57">
        <f>2100000*11.6666666666667</f>
        <v>24500000</v>
      </c>
      <c r="I64" s="31">
        <f>2100000*11.6666666666667</f>
        <v>24500000</v>
      </c>
      <c r="J64" s="28" t="s">
        <v>54</v>
      </c>
      <c r="K64" s="10" t="s">
        <v>65</v>
      </c>
      <c r="L64" s="125" t="s">
        <v>97</v>
      </c>
    </row>
    <row r="65" spans="1:12" ht="56.25">
      <c r="A65" s="45">
        <v>60</v>
      </c>
      <c r="B65" s="11">
        <v>81112101</v>
      </c>
      <c r="C65" s="5" t="s">
        <v>99</v>
      </c>
      <c r="D65" s="21">
        <v>42373</v>
      </c>
      <c r="E65" s="10">
        <v>365</v>
      </c>
      <c r="F65" s="47" t="s">
        <v>62</v>
      </c>
      <c r="G65" s="10" t="s">
        <v>32</v>
      </c>
      <c r="H65" s="57">
        <v>8200000</v>
      </c>
      <c r="I65" s="31">
        <v>8200000</v>
      </c>
      <c r="J65" s="28" t="s">
        <v>54</v>
      </c>
      <c r="K65" s="10" t="s">
        <v>65</v>
      </c>
      <c r="L65" s="125" t="s">
        <v>97</v>
      </c>
    </row>
    <row r="66" spans="1:12" ht="45">
      <c r="A66" s="45">
        <v>61</v>
      </c>
      <c r="B66" s="11">
        <v>84110000</v>
      </c>
      <c r="C66" s="5" t="s">
        <v>100</v>
      </c>
      <c r="D66" s="21">
        <v>42373</v>
      </c>
      <c r="E66" s="10">
        <v>365</v>
      </c>
      <c r="F66" s="47" t="s">
        <v>62</v>
      </c>
      <c r="G66" s="10" t="s">
        <v>32</v>
      </c>
      <c r="H66" s="57">
        <v>20000000</v>
      </c>
      <c r="I66" s="31">
        <v>20000000</v>
      </c>
      <c r="J66" s="28" t="s">
        <v>54</v>
      </c>
      <c r="K66" s="10" t="s">
        <v>65</v>
      </c>
      <c r="L66" s="125" t="s">
        <v>408</v>
      </c>
    </row>
    <row r="67" spans="1:12" ht="33.75">
      <c r="A67" s="45">
        <v>62</v>
      </c>
      <c r="B67" s="11">
        <v>43211512</v>
      </c>
      <c r="C67" s="5" t="s">
        <v>101</v>
      </c>
      <c r="D67" s="21">
        <v>42006</v>
      </c>
      <c r="E67" s="10">
        <v>365</v>
      </c>
      <c r="F67" s="46" t="s">
        <v>68</v>
      </c>
      <c r="G67" s="10" t="s">
        <v>71</v>
      </c>
      <c r="H67" s="57">
        <v>8330554</v>
      </c>
      <c r="I67" s="57">
        <v>8330554</v>
      </c>
      <c r="J67" s="28" t="s">
        <v>54</v>
      </c>
      <c r="K67" s="10" t="s">
        <v>65</v>
      </c>
      <c r="L67" s="127" t="s">
        <v>102</v>
      </c>
    </row>
    <row r="68" spans="1:12" ht="33.75">
      <c r="A68" s="45">
        <v>63</v>
      </c>
      <c r="B68" s="11">
        <v>81112303</v>
      </c>
      <c r="C68" s="5" t="s">
        <v>103</v>
      </c>
      <c r="D68" s="21">
        <v>42006</v>
      </c>
      <c r="E68" s="10">
        <v>365</v>
      </c>
      <c r="F68" s="46" t="s">
        <v>68</v>
      </c>
      <c r="G68" s="10" t="s">
        <v>71</v>
      </c>
      <c r="H68" s="57">
        <v>13613346</v>
      </c>
      <c r="I68" s="57">
        <v>13613346</v>
      </c>
      <c r="J68" s="28" t="s">
        <v>54</v>
      </c>
      <c r="K68" s="10" t="s">
        <v>65</v>
      </c>
      <c r="L68" s="127" t="s">
        <v>102</v>
      </c>
    </row>
    <row r="69" spans="1:12" ht="33.75">
      <c r="A69" s="45">
        <v>64</v>
      </c>
      <c r="B69" s="10">
        <v>80101604</v>
      </c>
      <c r="C69" s="10" t="s">
        <v>104</v>
      </c>
      <c r="D69" s="62">
        <v>42006</v>
      </c>
      <c r="E69" s="10">
        <v>365</v>
      </c>
      <c r="F69" s="47" t="s">
        <v>62</v>
      </c>
      <c r="G69" s="10" t="s">
        <v>32</v>
      </c>
      <c r="H69" s="57">
        <v>21736000</v>
      </c>
      <c r="I69" s="57">
        <v>21736000</v>
      </c>
      <c r="J69" s="28" t="s">
        <v>54</v>
      </c>
      <c r="K69" s="10" t="s">
        <v>65</v>
      </c>
      <c r="L69" s="128" t="s">
        <v>352</v>
      </c>
    </row>
    <row r="70" spans="1:12" ht="33.75">
      <c r="A70" s="45">
        <v>65</v>
      </c>
      <c r="B70" s="11">
        <v>43222501</v>
      </c>
      <c r="C70" s="5" t="s">
        <v>105</v>
      </c>
      <c r="D70" s="21">
        <v>42614</v>
      </c>
      <c r="E70" s="10">
        <v>365</v>
      </c>
      <c r="F70" s="46" t="s">
        <v>68</v>
      </c>
      <c r="G70" s="10" t="s">
        <v>61</v>
      </c>
      <c r="H70" s="57">
        <v>70260640</v>
      </c>
      <c r="I70" s="57">
        <v>70260640</v>
      </c>
      <c r="J70" s="28" t="s">
        <v>54</v>
      </c>
      <c r="K70" s="10" t="s">
        <v>65</v>
      </c>
      <c r="L70" s="128" t="s">
        <v>352</v>
      </c>
    </row>
    <row r="71" spans="1:12" ht="67.5">
      <c r="A71" s="45">
        <v>66</v>
      </c>
      <c r="B71" s="11">
        <v>82121503</v>
      </c>
      <c r="C71" s="5" t="s">
        <v>387</v>
      </c>
      <c r="D71" s="21">
        <v>42382</v>
      </c>
      <c r="E71" s="10">
        <v>330</v>
      </c>
      <c r="F71" s="46" t="s">
        <v>68</v>
      </c>
      <c r="G71" s="10" t="s">
        <v>71</v>
      </c>
      <c r="H71" s="57">
        <v>130000000</v>
      </c>
      <c r="I71" s="31">
        <v>130000000</v>
      </c>
      <c r="J71" s="28" t="s">
        <v>73</v>
      </c>
      <c r="K71" s="28" t="s">
        <v>74</v>
      </c>
      <c r="L71" s="128" t="s">
        <v>352</v>
      </c>
    </row>
    <row r="72" spans="1:12" ht="33.75">
      <c r="A72" s="45">
        <v>67</v>
      </c>
      <c r="B72" s="11">
        <v>43232202</v>
      </c>
      <c r="C72" s="5" t="s">
        <v>106</v>
      </c>
      <c r="D72" s="21">
        <v>42006</v>
      </c>
      <c r="E72" s="10">
        <v>365</v>
      </c>
      <c r="F72" s="48" t="s">
        <v>62</v>
      </c>
      <c r="G72" s="10" t="s">
        <v>61</v>
      </c>
      <c r="H72" s="57">
        <v>36000000</v>
      </c>
      <c r="I72" s="31">
        <f>90076886-8591657</f>
        <v>81485229</v>
      </c>
      <c r="J72" s="10" t="s">
        <v>64</v>
      </c>
      <c r="K72" s="10" t="s">
        <v>65</v>
      </c>
      <c r="L72" s="128" t="s">
        <v>352</v>
      </c>
    </row>
    <row r="73" spans="1:12" ht="90">
      <c r="A73" s="45">
        <v>68</v>
      </c>
      <c r="B73" s="11">
        <v>43231513</v>
      </c>
      <c r="C73" s="5" t="s">
        <v>351</v>
      </c>
      <c r="D73" s="21">
        <v>42006</v>
      </c>
      <c r="E73" s="10">
        <v>120</v>
      </c>
      <c r="F73" s="48" t="s">
        <v>62</v>
      </c>
      <c r="G73" s="10" t="s">
        <v>61</v>
      </c>
      <c r="H73" s="57">
        <v>134504059</v>
      </c>
      <c r="I73" s="64">
        <v>134504059</v>
      </c>
      <c r="J73" s="10" t="s">
        <v>64</v>
      </c>
      <c r="K73" s="10" t="s">
        <v>65</v>
      </c>
      <c r="L73" s="128" t="s">
        <v>352</v>
      </c>
    </row>
    <row r="74" spans="1:12" ht="33.75">
      <c r="A74" s="45">
        <v>69</v>
      </c>
      <c r="B74" s="11">
        <v>81112501</v>
      </c>
      <c r="C74" s="5" t="s">
        <v>107</v>
      </c>
      <c r="D74" s="21">
        <v>42340</v>
      </c>
      <c r="E74" s="10">
        <v>365</v>
      </c>
      <c r="F74" s="46" t="s">
        <v>68</v>
      </c>
      <c r="G74" s="10" t="s">
        <v>61</v>
      </c>
      <c r="H74" s="57">
        <v>184745136</v>
      </c>
      <c r="I74" s="57">
        <v>184745136</v>
      </c>
      <c r="J74" s="10" t="s">
        <v>64</v>
      </c>
      <c r="K74" s="10" t="s">
        <v>65</v>
      </c>
      <c r="L74" s="128" t="s">
        <v>352</v>
      </c>
    </row>
    <row r="75" spans="1:12" ht="56.25">
      <c r="A75" s="45">
        <v>70</v>
      </c>
      <c r="B75" s="11">
        <v>81111811</v>
      </c>
      <c r="C75" s="5" t="s">
        <v>350</v>
      </c>
      <c r="D75" s="21">
        <v>42006</v>
      </c>
      <c r="E75" s="10">
        <v>120</v>
      </c>
      <c r="F75" s="46" t="s">
        <v>62</v>
      </c>
      <c r="G75" s="10" t="s">
        <v>61</v>
      </c>
      <c r="H75" s="57">
        <v>168220088</v>
      </c>
      <c r="I75" s="57">
        <v>168220088</v>
      </c>
      <c r="J75" s="10" t="s">
        <v>64</v>
      </c>
      <c r="K75" s="10" t="s">
        <v>65</v>
      </c>
      <c r="L75" s="128" t="s">
        <v>352</v>
      </c>
    </row>
    <row r="76" spans="1:12" ht="45">
      <c r="A76" s="45">
        <v>71</v>
      </c>
      <c r="B76" s="11">
        <v>81112003</v>
      </c>
      <c r="C76" s="5" t="s">
        <v>391</v>
      </c>
      <c r="D76" s="21">
        <v>42381</v>
      </c>
      <c r="E76" s="10">
        <v>120</v>
      </c>
      <c r="F76" s="46" t="s">
        <v>62</v>
      </c>
      <c r="G76" s="10" t="s">
        <v>61</v>
      </c>
      <c r="H76" s="57">
        <v>9627164</v>
      </c>
      <c r="I76" s="64">
        <v>9627164</v>
      </c>
      <c r="J76" s="10" t="s">
        <v>64</v>
      </c>
      <c r="K76" s="10" t="s">
        <v>65</v>
      </c>
      <c r="L76" s="128" t="s">
        <v>352</v>
      </c>
    </row>
    <row r="77" spans="1:12" ht="56.25">
      <c r="A77" s="45">
        <v>72</v>
      </c>
      <c r="B77" s="11">
        <v>81111804</v>
      </c>
      <c r="C77" s="5" t="s">
        <v>397</v>
      </c>
      <c r="D77" s="21">
        <v>42390</v>
      </c>
      <c r="E77" s="10">
        <v>120</v>
      </c>
      <c r="F77" s="46" t="s">
        <v>62</v>
      </c>
      <c r="G77" s="10" t="s">
        <v>61</v>
      </c>
      <c r="H77" s="57">
        <v>11181936</v>
      </c>
      <c r="I77" s="64">
        <v>11181936</v>
      </c>
      <c r="J77" s="10" t="s">
        <v>64</v>
      </c>
      <c r="K77" s="10" t="s">
        <v>65</v>
      </c>
      <c r="L77" s="128" t="s">
        <v>352</v>
      </c>
    </row>
    <row r="78" spans="1:12" ht="78.75">
      <c r="A78" s="45">
        <v>73</v>
      </c>
      <c r="B78" s="11">
        <v>81112101</v>
      </c>
      <c r="C78" s="5" t="s">
        <v>353</v>
      </c>
      <c r="D78" s="21">
        <v>42382</v>
      </c>
      <c r="E78" s="10">
        <v>365</v>
      </c>
      <c r="F78" s="48" t="s">
        <v>62</v>
      </c>
      <c r="G78" s="10" t="s">
        <v>61</v>
      </c>
      <c r="H78" s="57">
        <v>122496000</v>
      </c>
      <c r="I78" s="64">
        <v>122496000</v>
      </c>
      <c r="J78" s="10" t="s">
        <v>64</v>
      </c>
      <c r="K78" s="10" t="s">
        <v>65</v>
      </c>
      <c r="L78" s="128" t="s">
        <v>352</v>
      </c>
    </row>
    <row r="79" spans="1:12" ht="33.75">
      <c r="A79" s="45">
        <v>74</v>
      </c>
      <c r="B79" s="10">
        <v>81112101</v>
      </c>
      <c r="C79" s="10" t="s">
        <v>108</v>
      </c>
      <c r="D79" s="62">
        <v>42006</v>
      </c>
      <c r="E79" s="10">
        <v>365</v>
      </c>
      <c r="F79" s="47" t="s">
        <v>62</v>
      </c>
      <c r="G79" s="10" t="s">
        <v>71</v>
      </c>
      <c r="H79" s="57">
        <v>11844980</v>
      </c>
      <c r="I79" s="57">
        <v>11844980</v>
      </c>
      <c r="J79" s="10" t="s">
        <v>64</v>
      </c>
      <c r="K79" s="10" t="s">
        <v>65</v>
      </c>
      <c r="L79" s="128" t="s">
        <v>352</v>
      </c>
    </row>
    <row r="80" spans="1:12" ht="33.75">
      <c r="A80" s="45">
        <v>75</v>
      </c>
      <c r="B80" s="11">
        <v>43231513</v>
      </c>
      <c r="C80" s="5" t="s">
        <v>109</v>
      </c>
      <c r="D80" s="21">
        <v>42006</v>
      </c>
      <c r="E80" s="10">
        <v>365</v>
      </c>
      <c r="F80" s="46" t="s">
        <v>68</v>
      </c>
      <c r="G80" s="10" t="s">
        <v>61</v>
      </c>
      <c r="H80" s="57">
        <v>89338465</v>
      </c>
      <c r="I80" s="57">
        <v>89338465</v>
      </c>
      <c r="J80" s="10" t="s">
        <v>64</v>
      </c>
      <c r="K80" s="10" t="s">
        <v>65</v>
      </c>
      <c r="L80" s="128" t="s">
        <v>352</v>
      </c>
    </row>
    <row r="81" spans="1:12" ht="33.75">
      <c r="A81" s="45">
        <v>76</v>
      </c>
      <c r="B81" s="11">
        <v>43223108</v>
      </c>
      <c r="C81" s="5" t="s">
        <v>110</v>
      </c>
      <c r="D81" s="21">
        <v>42006</v>
      </c>
      <c r="E81" s="10">
        <v>365</v>
      </c>
      <c r="F81" s="46" t="s">
        <v>68</v>
      </c>
      <c r="G81" s="10" t="s">
        <v>61</v>
      </c>
      <c r="H81" s="57">
        <v>91000000</v>
      </c>
      <c r="I81" s="57">
        <v>91000000</v>
      </c>
      <c r="J81" s="10" t="s">
        <v>64</v>
      </c>
      <c r="K81" s="10" t="s">
        <v>65</v>
      </c>
      <c r="L81" s="128" t="s">
        <v>352</v>
      </c>
    </row>
    <row r="82" spans="1:12" ht="33.75">
      <c r="A82" s="45">
        <v>77</v>
      </c>
      <c r="B82" s="11">
        <v>43212102</v>
      </c>
      <c r="C82" s="5" t="s">
        <v>111</v>
      </c>
      <c r="D82" s="21">
        <v>42006</v>
      </c>
      <c r="E82" s="10">
        <v>365</v>
      </c>
      <c r="F82" s="46" t="s">
        <v>68</v>
      </c>
      <c r="G82" s="10" t="s">
        <v>61</v>
      </c>
      <c r="H82" s="57">
        <v>6859776</v>
      </c>
      <c r="I82" s="57">
        <v>6859776</v>
      </c>
      <c r="J82" s="10" t="s">
        <v>64</v>
      </c>
      <c r="K82" s="10" t="s">
        <v>65</v>
      </c>
      <c r="L82" s="127" t="s">
        <v>102</v>
      </c>
    </row>
    <row r="83" spans="1:12" ht="33.75">
      <c r="A83" s="45">
        <v>78</v>
      </c>
      <c r="B83" s="11">
        <v>43201806</v>
      </c>
      <c r="C83" s="5" t="s">
        <v>112</v>
      </c>
      <c r="D83" s="21">
        <v>42096</v>
      </c>
      <c r="E83" s="10">
        <v>365</v>
      </c>
      <c r="F83" s="46" t="s">
        <v>68</v>
      </c>
      <c r="G83" s="10" t="s">
        <v>61</v>
      </c>
      <c r="H83" s="57">
        <v>4298793</v>
      </c>
      <c r="I83" s="57">
        <v>4298793</v>
      </c>
      <c r="J83" s="10" t="s">
        <v>64</v>
      </c>
      <c r="K83" s="10" t="s">
        <v>65</v>
      </c>
      <c r="L83" s="128" t="s">
        <v>352</v>
      </c>
    </row>
    <row r="84" spans="1:12" ht="33.75">
      <c r="A84" s="45">
        <v>79</v>
      </c>
      <c r="B84" s="11">
        <v>43201402</v>
      </c>
      <c r="C84" s="5" t="s">
        <v>113</v>
      </c>
      <c r="D84" s="21">
        <v>42095</v>
      </c>
      <c r="E84" s="10">
        <v>30</v>
      </c>
      <c r="F84" s="46" t="s">
        <v>68</v>
      </c>
      <c r="G84" s="10" t="s">
        <v>61</v>
      </c>
      <c r="H84" s="57">
        <v>4593600</v>
      </c>
      <c r="I84" s="57">
        <v>4593600</v>
      </c>
      <c r="J84" s="10" t="s">
        <v>64</v>
      </c>
      <c r="K84" s="10" t="s">
        <v>65</v>
      </c>
      <c r="L84" s="128" t="s">
        <v>352</v>
      </c>
    </row>
    <row r="85" spans="1:12" ht="33.75">
      <c r="A85" s="45">
        <v>80</v>
      </c>
      <c r="B85" s="11">
        <v>43201803</v>
      </c>
      <c r="C85" s="5" t="s">
        <v>114</v>
      </c>
      <c r="D85" s="21">
        <v>42095</v>
      </c>
      <c r="E85" s="10">
        <v>30</v>
      </c>
      <c r="F85" s="46" t="s">
        <v>68</v>
      </c>
      <c r="G85" s="10" t="s">
        <v>61</v>
      </c>
      <c r="H85" s="57">
        <v>3190000</v>
      </c>
      <c r="I85" s="57">
        <v>3190000</v>
      </c>
      <c r="J85" s="10" t="s">
        <v>64</v>
      </c>
      <c r="K85" s="10" t="s">
        <v>65</v>
      </c>
      <c r="L85" s="128" t="s">
        <v>352</v>
      </c>
    </row>
    <row r="86" spans="1:12" ht="33.75">
      <c r="A86" s="45">
        <v>81</v>
      </c>
      <c r="B86" s="11">
        <v>43202205</v>
      </c>
      <c r="C86" s="5" t="s">
        <v>115</v>
      </c>
      <c r="D86" s="21">
        <v>42095</v>
      </c>
      <c r="E86" s="10">
        <v>30</v>
      </c>
      <c r="F86" s="46" t="s">
        <v>68</v>
      </c>
      <c r="G86" s="10" t="s">
        <v>61</v>
      </c>
      <c r="H86" s="57">
        <v>382800</v>
      </c>
      <c r="I86" s="57">
        <v>382800</v>
      </c>
      <c r="J86" s="10" t="s">
        <v>64</v>
      </c>
      <c r="K86" s="10" t="s">
        <v>65</v>
      </c>
      <c r="L86" s="128" t="s">
        <v>352</v>
      </c>
    </row>
    <row r="87" spans="1:12" ht="33.75">
      <c r="A87" s="45">
        <v>82</v>
      </c>
      <c r="B87" s="11">
        <v>43211708</v>
      </c>
      <c r="C87" s="5" t="s">
        <v>116</v>
      </c>
      <c r="D87" s="21">
        <v>42095</v>
      </c>
      <c r="E87" s="10">
        <v>30</v>
      </c>
      <c r="F87" s="46" t="s">
        <v>68</v>
      </c>
      <c r="G87" s="10" t="s">
        <v>61</v>
      </c>
      <c r="H87" s="57">
        <v>797500</v>
      </c>
      <c r="I87" s="57">
        <v>797500</v>
      </c>
      <c r="J87" s="10" t="s">
        <v>64</v>
      </c>
      <c r="K87" s="10" t="s">
        <v>65</v>
      </c>
      <c r="L87" s="128" t="s">
        <v>352</v>
      </c>
    </row>
    <row r="88" spans="1:12" ht="33.75">
      <c r="A88" s="45">
        <v>83</v>
      </c>
      <c r="B88" s="11">
        <v>43201827</v>
      </c>
      <c r="C88" s="5" t="s">
        <v>117</v>
      </c>
      <c r="D88" s="21">
        <v>42095</v>
      </c>
      <c r="E88" s="10">
        <v>30</v>
      </c>
      <c r="F88" s="46" t="s">
        <v>68</v>
      </c>
      <c r="G88" s="10" t="s">
        <v>61</v>
      </c>
      <c r="H88" s="57">
        <v>1839992</v>
      </c>
      <c r="I88" s="57">
        <v>1839992</v>
      </c>
      <c r="J88" s="10" t="s">
        <v>64</v>
      </c>
      <c r="K88" s="10" t="s">
        <v>65</v>
      </c>
      <c r="L88" s="128" t="s">
        <v>352</v>
      </c>
    </row>
    <row r="89" spans="1:12" ht="45">
      <c r="A89" s="45">
        <v>84</v>
      </c>
      <c r="B89" s="11">
        <v>43231505</v>
      </c>
      <c r="C89" s="5" t="s">
        <v>118</v>
      </c>
      <c r="D89" s="21">
        <v>42019</v>
      </c>
      <c r="E89" s="10">
        <v>365</v>
      </c>
      <c r="F89" s="48" t="s">
        <v>62</v>
      </c>
      <c r="G89" s="10" t="s">
        <v>61</v>
      </c>
      <c r="H89" s="57">
        <v>56100000</v>
      </c>
      <c r="I89" s="57">
        <v>56100000</v>
      </c>
      <c r="J89" s="10" t="s">
        <v>64</v>
      </c>
      <c r="K89" s="10" t="s">
        <v>65</v>
      </c>
      <c r="L89" s="125" t="s">
        <v>405</v>
      </c>
    </row>
    <row r="90" spans="1:12" ht="33.75">
      <c r="A90" s="45">
        <v>85</v>
      </c>
      <c r="B90" s="58">
        <v>80111620</v>
      </c>
      <c r="C90" s="61" t="s">
        <v>119</v>
      </c>
      <c r="D90" s="21">
        <v>42371</v>
      </c>
      <c r="E90" s="28">
        <v>330</v>
      </c>
      <c r="F90" s="48" t="s">
        <v>62</v>
      </c>
      <c r="G90" s="10" t="s">
        <v>61</v>
      </c>
      <c r="H90" s="57">
        <f>5900000*1.05*11</f>
        <v>68145000</v>
      </c>
      <c r="I90" s="65">
        <f>+H90</f>
        <v>68145000</v>
      </c>
      <c r="J90" s="28" t="s">
        <v>64</v>
      </c>
      <c r="K90" s="28" t="s">
        <v>65</v>
      </c>
      <c r="L90" s="125" t="s">
        <v>120</v>
      </c>
    </row>
    <row r="91" spans="1:12" ht="56.25">
      <c r="A91" s="45">
        <v>86</v>
      </c>
      <c r="B91" s="11">
        <v>80111601</v>
      </c>
      <c r="C91" s="5" t="s">
        <v>121</v>
      </c>
      <c r="D91" s="21">
        <v>42401</v>
      </c>
      <c r="E91" s="28">
        <v>300</v>
      </c>
      <c r="F91" s="48" t="s">
        <v>62</v>
      </c>
      <c r="G91" s="10" t="s">
        <v>61</v>
      </c>
      <c r="H91" s="57">
        <f>3255000*10</f>
        <v>32550000</v>
      </c>
      <c r="I91" s="31">
        <f>+H91</f>
        <v>32550000</v>
      </c>
      <c r="J91" s="28" t="s">
        <v>64</v>
      </c>
      <c r="K91" s="28" t="s">
        <v>65</v>
      </c>
      <c r="L91" s="125" t="s">
        <v>122</v>
      </c>
    </row>
    <row r="92" spans="1:12" ht="56.25">
      <c r="A92" s="45">
        <v>87</v>
      </c>
      <c r="B92" s="11">
        <v>80111601</v>
      </c>
      <c r="C92" s="5" t="s">
        <v>123</v>
      </c>
      <c r="D92" s="21">
        <v>42401</v>
      </c>
      <c r="E92" s="28">
        <v>300</v>
      </c>
      <c r="F92" s="48" t="s">
        <v>62</v>
      </c>
      <c r="G92" s="10" t="s">
        <v>61</v>
      </c>
      <c r="H92" s="57">
        <f>3255000*10</f>
        <v>32550000</v>
      </c>
      <c r="I92" s="31">
        <f>+H92</f>
        <v>32550000</v>
      </c>
      <c r="J92" s="28" t="s">
        <v>64</v>
      </c>
      <c r="K92" s="28" t="s">
        <v>65</v>
      </c>
      <c r="L92" s="125" t="s">
        <v>124</v>
      </c>
    </row>
    <row r="93" spans="1:12" ht="45">
      <c r="A93" s="45">
        <v>88</v>
      </c>
      <c r="B93" s="11">
        <v>24102008</v>
      </c>
      <c r="C93" s="5" t="s">
        <v>125</v>
      </c>
      <c r="D93" s="21">
        <v>42401</v>
      </c>
      <c r="E93" s="28">
        <v>30</v>
      </c>
      <c r="F93" s="48" t="s">
        <v>68</v>
      </c>
      <c r="G93" s="10" t="s">
        <v>61</v>
      </c>
      <c r="H93" s="57">
        <v>4185280</v>
      </c>
      <c r="I93" s="31">
        <f>+H93</f>
        <v>4185280</v>
      </c>
      <c r="J93" s="28" t="s">
        <v>64</v>
      </c>
      <c r="K93" s="28" t="s">
        <v>65</v>
      </c>
      <c r="L93" s="125" t="s">
        <v>124</v>
      </c>
    </row>
    <row r="94" spans="1:12" ht="45">
      <c r="A94" s="45">
        <v>89</v>
      </c>
      <c r="B94" s="11">
        <v>80111600</v>
      </c>
      <c r="C94" s="5" t="s">
        <v>126</v>
      </c>
      <c r="D94" s="21">
        <v>42375</v>
      </c>
      <c r="E94" s="28">
        <v>330</v>
      </c>
      <c r="F94" s="47" t="s">
        <v>62</v>
      </c>
      <c r="G94" s="66" t="s">
        <v>32</v>
      </c>
      <c r="H94" s="57">
        <v>53900000</v>
      </c>
      <c r="I94" s="31">
        <v>53900000</v>
      </c>
      <c r="J94" s="28" t="s">
        <v>64</v>
      </c>
      <c r="K94" s="28" t="s">
        <v>65</v>
      </c>
      <c r="L94" s="125" t="s">
        <v>127</v>
      </c>
    </row>
    <row r="95" spans="1:12" ht="123.75">
      <c r="A95" s="45">
        <v>90</v>
      </c>
      <c r="B95" s="11">
        <v>80111600</v>
      </c>
      <c r="C95" s="5" t="s">
        <v>360</v>
      </c>
      <c r="D95" s="21">
        <v>42381</v>
      </c>
      <c r="E95" s="10">
        <v>240</v>
      </c>
      <c r="F95" s="47" t="s">
        <v>62</v>
      </c>
      <c r="G95" s="10" t="s">
        <v>32</v>
      </c>
      <c r="H95" s="57">
        <v>32800000</v>
      </c>
      <c r="I95" s="31">
        <v>32800000</v>
      </c>
      <c r="J95" s="28" t="s">
        <v>64</v>
      </c>
      <c r="K95" s="28" t="s">
        <v>65</v>
      </c>
      <c r="L95" s="125" t="s">
        <v>361</v>
      </c>
    </row>
    <row r="96" spans="1:12" ht="56.25">
      <c r="A96" s="45">
        <v>91</v>
      </c>
      <c r="B96" s="11">
        <v>14111815</v>
      </c>
      <c r="C96" s="5" t="s">
        <v>129</v>
      </c>
      <c r="D96" s="21">
        <v>42371</v>
      </c>
      <c r="E96" s="10">
        <v>330</v>
      </c>
      <c r="F96" s="48" t="s">
        <v>68</v>
      </c>
      <c r="G96" s="10" t="s">
        <v>76</v>
      </c>
      <c r="H96" s="57">
        <v>55000000</v>
      </c>
      <c r="I96" s="31">
        <v>55000000</v>
      </c>
      <c r="J96" s="28" t="s">
        <v>64</v>
      </c>
      <c r="K96" s="28" t="s">
        <v>65</v>
      </c>
      <c r="L96" s="125" t="s">
        <v>128</v>
      </c>
    </row>
    <row r="97" spans="1:12" ht="56.25">
      <c r="A97" s="45">
        <v>92</v>
      </c>
      <c r="B97" s="11">
        <v>14111525</v>
      </c>
      <c r="C97" s="5" t="s">
        <v>130</v>
      </c>
      <c r="D97" s="21">
        <v>42402</v>
      </c>
      <c r="E97" s="10">
        <v>300</v>
      </c>
      <c r="F97" s="48" t="s">
        <v>68</v>
      </c>
      <c r="G97" s="10" t="s">
        <v>76</v>
      </c>
      <c r="H97" s="57">
        <v>10904000</v>
      </c>
      <c r="I97" s="31">
        <v>10904000</v>
      </c>
      <c r="J97" s="28" t="s">
        <v>64</v>
      </c>
      <c r="K97" s="28" t="s">
        <v>65</v>
      </c>
      <c r="L97" s="125" t="s">
        <v>128</v>
      </c>
    </row>
    <row r="98" spans="1:12" ht="33.75">
      <c r="A98" s="45">
        <v>93</v>
      </c>
      <c r="B98" s="58">
        <v>55111600</v>
      </c>
      <c r="C98" s="5" t="s">
        <v>131</v>
      </c>
      <c r="D98" s="21">
        <v>42401</v>
      </c>
      <c r="E98" s="28">
        <v>360</v>
      </c>
      <c r="F98" s="47" t="s">
        <v>62</v>
      </c>
      <c r="G98" s="10" t="s">
        <v>61</v>
      </c>
      <c r="H98" s="57">
        <v>2200000</v>
      </c>
      <c r="I98" s="31">
        <v>2200000</v>
      </c>
      <c r="J98" s="28" t="s">
        <v>64</v>
      </c>
      <c r="K98" s="28" t="s">
        <v>65</v>
      </c>
      <c r="L98" s="125" t="s">
        <v>132</v>
      </c>
    </row>
    <row r="99" spans="1:12" ht="33.75">
      <c r="A99" s="45">
        <v>94</v>
      </c>
      <c r="B99" s="58">
        <v>55111600</v>
      </c>
      <c r="C99" s="5" t="s">
        <v>133</v>
      </c>
      <c r="D99" s="21">
        <v>42401</v>
      </c>
      <c r="E99" s="28">
        <v>360</v>
      </c>
      <c r="F99" s="47" t="s">
        <v>62</v>
      </c>
      <c r="G99" s="10" t="s">
        <v>61</v>
      </c>
      <c r="H99" s="57">
        <v>2604000</v>
      </c>
      <c r="I99" s="31">
        <v>2604000</v>
      </c>
      <c r="J99" s="28" t="s">
        <v>64</v>
      </c>
      <c r="K99" s="28" t="s">
        <v>65</v>
      </c>
      <c r="L99" s="125" t="s">
        <v>132</v>
      </c>
    </row>
    <row r="100" spans="1:12" ht="112.5">
      <c r="A100" s="45">
        <v>95</v>
      </c>
      <c r="B100" s="58">
        <v>55111600</v>
      </c>
      <c r="C100" s="68" t="s">
        <v>418</v>
      </c>
      <c r="D100" s="69">
        <v>42522</v>
      </c>
      <c r="E100" s="28">
        <v>360</v>
      </c>
      <c r="F100" s="47" t="s">
        <v>62</v>
      </c>
      <c r="G100" s="10" t="s">
        <v>61</v>
      </c>
      <c r="H100" s="57">
        <v>42531400</v>
      </c>
      <c r="I100" s="31">
        <v>42531400</v>
      </c>
      <c r="J100" s="28" t="s">
        <v>64</v>
      </c>
      <c r="K100" s="28" t="s">
        <v>65</v>
      </c>
      <c r="L100" s="125" t="s">
        <v>132</v>
      </c>
    </row>
    <row r="101" spans="1:12" ht="33.75">
      <c r="A101" s="45">
        <v>96</v>
      </c>
      <c r="B101" s="11">
        <v>80141706</v>
      </c>
      <c r="C101" s="5" t="s">
        <v>134</v>
      </c>
      <c r="D101" s="70">
        <v>42449</v>
      </c>
      <c r="E101" s="28">
        <v>360</v>
      </c>
      <c r="F101" s="47" t="s">
        <v>62</v>
      </c>
      <c r="G101" s="10" t="s">
        <v>61</v>
      </c>
      <c r="H101" s="57">
        <v>10812000</v>
      </c>
      <c r="I101" s="31">
        <v>10812000</v>
      </c>
      <c r="J101" s="28" t="s">
        <v>64</v>
      </c>
      <c r="K101" s="28" t="s">
        <v>65</v>
      </c>
      <c r="L101" s="125" t="s">
        <v>132</v>
      </c>
    </row>
    <row r="102" spans="1:12" ht="33.75">
      <c r="A102" s="45">
        <v>97</v>
      </c>
      <c r="B102" s="11">
        <v>80141706</v>
      </c>
      <c r="C102" s="5" t="s">
        <v>135</v>
      </c>
      <c r="D102" s="70">
        <v>42430</v>
      </c>
      <c r="E102" s="28">
        <v>360</v>
      </c>
      <c r="F102" s="47" t="s">
        <v>62</v>
      </c>
      <c r="G102" s="10" t="s">
        <v>61</v>
      </c>
      <c r="H102" s="57">
        <v>21450000</v>
      </c>
      <c r="I102" s="31">
        <v>21450000</v>
      </c>
      <c r="J102" s="28" t="s">
        <v>64</v>
      </c>
      <c r="K102" s="28" t="s">
        <v>65</v>
      </c>
      <c r="L102" s="125" t="s">
        <v>132</v>
      </c>
    </row>
    <row r="103" spans="1:12" ht="33.75">
      <c r="A103" s="45">
        <v>98</v>
      </c>
      <c r="B103" s="11">
        <v>80141706</v>
      </c>
      <c r="C103" s="5" t="s">
        <v>136</v>
      </c>
      <c r="D103" s="70">
        <v>42430</v>
      </c>
      <c r="E103" s="28">
        <v>360</v>
      </c>
      <c r="F103" s="47" t="s">
        <v>62</v>
      </c>
      <c r="G103" s="10" t="s">
        <v>61</v>
      </c>
      <c r="H103" s="57">
        <v>48790840</v>
      </c>
      <c r="I103" s="31">
        <v>48790840</v>
      </c>
      <c r="J103" s="28" t="s">
        <v>64</v>
      </c>
      <c r="K103" s="28" t="s">
        <v>65</v>
      </c>
      <c r="L103" s="125" t="s">
        <v>132</v>
      </c>
    </row>
    <row r="104" spans="1:12" ht="33.75">
      <c r="A104" s="45">
        <v>99</v>
      </c>
      <c r="B104" s="11">
        <v>80141706</v>
      </c>
      <c r="C104" s="61" t="s">
        <v>137</v>
      </c>
      <c r="D104" s="70">
        <v>42461</v>
      </c>
      <c r="E104" s="28">
        <v>360</v>
      </c>
      <c r="F104" s="47" t="s">
        <v>62</v>
      </c>
      <c r="G104" s="10" t="s">
        <v>61</v>
      </c>
      <c r="H104" s="57">
        <v>13361760</v>
      </c>
      <c r="I104" s="71">
        <v>13361760</v>
      </c>
      <c r="J104" s="28" t="s">
        <v>64</v>
      </c>
      <c r="K104" s="28" t="s">
        <v>65</v>
      </c>
      <c r="L104" s="125" t="s">
        <v>132</v>
      </c>
    </row>
    <row r="105" spans="1:12" ht="45">
      <c r="A105" s="45">
        <v>100</v>
      </c>
      <c r="B105" s="11">
        <v>80141706</v>
      </c>
      <c r="C105" s="61" t="s">
        <v>419</v>
      </c>
      <c r="D105" s="70">
        <v>42552</v>
      </c>
      <c r="E105" s="28">
        <v>360</v>
      </c>
      <c r="F105" s="47" t="s">
        <v>62</v>
      </c>
      <c r="G105" s="10" t="s">
        <v>61</v>
      </c>
      <c r="H105" s="57">
        <v>5250000</v>
      </c>
      <c r="I105" s="71">
        <v>5250000</v>
      </c>
      <c r="J105" s="28" t="s">
        <v>64</v>
      </c>
      <c r="K105" s="28" t="s">
        <v>65</v>
      </c>
      <c r="L105" s="125" t="s">
        <v>132</v>
      </c>
    </row>
    <row r="106" spans="1:12" ht="56.25">
      <c r="A106" s="45">
        <v>101</v>
      </c>
      <c r="B106" s="11">
        <v>80141706</v>
      </c>
      <c r="C106" s="68" t="s">
        <v>420</v>
      </c>
      <c r="D106" s="70">
        <v>42597</v>
      </c>
      <c r="E106" s="28">
        <v>360</v>
      </c>
      <c r="F106" s="47" t="s">
        <v>62</v>
      </c>
      <c r="G106" s="10" t="s">
        <v>61</v>
      </c>
      <c r="H106" s="57">
        <v>12000000</v>
      </c>
      <c r="I106" s="71">
        <v>12000000</v>
      </c>
      <c r="J106" s="28" t="s">
        <v>64</v>
      </c>
      <c r="K106" s="28" t="s">
        <v>65</v>
      </c>
      <c r="L106" s="125" t="s">
        <v>132</v>
      </c>
    </row>
    <row r="107" spans="1:12" ht="33.75">
      <c r="A107" s="45">
        <v>102</v>
      </c>
      <c r="B107" s="11">
        <v>80141607</v>
      </c>
      <c r="C107" s="108" t="s">
        <v>138</v>
      </c>
      <c r="D107" s="21">
        <v>42500</v>
      </c>
      <c r="E107" s="28">
        <v>4</v>
      </c>
      <c r="F107" s="48" t="s">
        <v>68</v>
      </c>
      <c r="G107" s="10" t="s">
        <v>61</v>
      </c>
      <c r="H107" s="57">
        <v>3500000</v>
      </c>
      <c r="I107" s="71">
        <v>3500000</v>
      </c>
      <c r="J107" s="28" t="s">
        <v>64</v>
      </c>
      <c r="K107" s="28" t="s">
        <v>65</v>
      </c>
      <c r="L107" s="125" t="s">
        <v>132</v>
      </c>
    </row>
    <row r="108" spans="1:12" ht="33.75">
      <c r="A108" s="45">
        <v>103</v>
      </c>
      <c r="B108" s="58">
        <v>82101502</v>
      </c>
      <c r="C108" s="108" t="s">
        <v>139</v>
      </c>
      <c r="D108" s="21">
        <v>42491</v>
      </c>
      <c r="E108" s="28">
        <v>6</v>
      </c>
      <c r="F108" s="48" t="s">
        <v>68</v>
      </c>
      <c r="G108" s="10" t="s">
        <v>61</v>
      </c>
      <c r="H108" s="57">
        <v>1500000</v>
      </c>
      <c r="I108" s="31">
        <v>1500000</v>
      </c>
      <c r="J108" s="28" t="s">
        <v>64</v>
      </c>
      <c r="K108" s="28" t="s">
        <v>65</v>
      </c>
      <c r="L108" s="125" t="s">
        <v>132</v>
      </c>
    </row>
    <row r="109" spans="1:12" ht="67.5">
      <c r="A109" s="45">
        <v>104</v>
      </c>
      <c r="B109" s="11">
        <v>80111600</v>
      </c>
      <c r="C109" s="5" t="s">
        <v>140</v>
      </c>
      <c r="D109" s="21">
        <v>42387</v>
      </c>
      <c r="E109" s="28">
        <v>90</v>
      </c>
      <c r="F109" s="47" t="s">
        <v>62</v>
      </c>
      <c r="G109" s="66" t="s">
        <v>32</v>
      </c>
      <c r="H109" s="57">
        <v>12000000</v>
      </c>
      <c r="I109" s="31">
        <v>12000000</v>
      </c>
      <c r="J109" s="28" t="s">
        <v>64</v>
      </c>
      <c r="K109" s="28" t="s">
        <v>65</v>
      </c>
      <c r="L109" s="125" t="s">
        <v>407</v>
      </c>
    </row>
    <row r="110" spans="1:12" ht="67.5">
      <c r="A110" s="45">
        <v>105</v>
      </c>
      <c r="B110" s="11">
        <v>80111600</v>
      </c>
      <c r="C110" s="5" t="s">
        <v>140</v>
      </c>
      <c r="D110" s="21">
        <v>42479</v>
      </c>
      <c r="E110" s="28">
        <v>252</v>
      </c>
      <c r="F110" s="47" t="s">
        <v>141</v>
      </c>
      <c r="G110" s="10" t="s">
        <v>32</v>
      </c>
      <c r="H110" s="57">
        <v>33600000</v>
      </c>
      <c r="I110" s="31">
        <v>33600000</v>
      </c>
      <c r="J110" s="28" t="s">
        <v>64</v>
      </c>
      <c r="K110" s="28" t="s">
        <v>65</v>
      </c>
      <c r="L110" s="125" t="s">
        <v>407</v>
      </c>
    </row>
    <row r="111" spans="1:12" ht="67.5">
      <c r="A111" s="45">
        <v>106</v>
      </c>
      <c r="B111" s="11">
        <v>80111600</v>
      </c>
      <c r="C111" s="5" t="s">
        <v>142</v>
      </c>
      <c r="D111" s="21">
        <v>42375</v>
      </c>
      <c r="E111" s="28">
        <v>90</v>
      </c>
      <c r="F111" s="47" t="s">
        <v>62</v>
      </c>
      <c r="G111" s="66" t="s">
        <v>32</v>
      </c>
      <c r="H111" s="57">
        <v>17700000</v>
      </c>
      <c r="I111" s="31">
        <v>17700000</v>
      </c>
      <c r="J111" s="28" t="s">
        <v>64</v>
      </c>
      <c r="K111" s="28" t="s">
        <v>65</v>
      </c>
      <c r="L111" s="125" t="s">
        <v>407</v>
      </c>
    </row>
    <row r="112" spans="1:12" ht="67.5">
      <c r="A112" s="45">
        <v>107</v>
      </c>
      <c r="B112" s="11">
        <v>80111600</v>
      </c>
      <c r="C112" s="5" t="s">
        <v>142</v>
      </c>
      <c r="D112" s="21">
        <v>42479</v>
      </c>
      <c r="E112" s="28">
        <v>252</v>
      </c>
      <c r="F112" s="47" t="s">
        <v>141</v>
      </c>
      <c r="G112" s="10" t="s">
        <v>32</v>
      </c>
      <c r="H112" s="57">
        <v>49560000</v>
      </c>
      <c r="I112" s="72">
        <v>49560000</v>
      </c>
      <c r="J112" s="28" t="s">
        <v>64</v>
      </c>
      <c r="K112" s="28" t="s">
        <v>65</v>
      </c>
      <c r="L112" s="125" t="s">
        <v>407</v>
      </c>
    </row>
    <row r="113" spans="1:12" ht="56.25">
      <c r="A113" s="45">
        <v>108</v>
      </c>
      <c r="B113" s="107">
        <v>80000000</v>
      </c>
      <c r="C113" s="61" t="s">
        <v>143</v>
      </c>
      <c r="D113" s="21">
        <v>42384</v>
      </c>
      <c r="E113" s="28">
        <v>330</v>
      </c>
      <c r="F113" s="47" t="s">
        <v>62</v>
      </c>
      <c r="G113" s="10" t="s">
        <v>61</v>
      </c>
      <c r="H113" s="57">
        <v>45100000</v>
      </c>
      <c r="I113" s="31">
        <v>45100000</v>
      </c>
      <c r="J113" s="28" t="s">
        <v>64</v>
      </c>
      <c r="K113" s="28" t="s">
        <v>65</v>
      </c>
      <c r="L113" s="125" t="s">
        <v>144</v>
      </c>
    </row>
    <row r="114" spans="1:12" ht="67.5">
      <c r="A114" s="45">
        <v>109</v>
      </c>
      <c r="B114" s="107">
        <v>80000000</v>
      </c>
      <c r="C114" s="61" t="s">
        <v>145</v>
      </c>
      <c r="D114" s="21">
        <v>42384</v>
      </c>
      <c r="E114" s="28">
        <v>330</v>
      </c>
      <c r="F114" s="47" t="s">
        <v>62</v>
      </c>
      <c r="G114" s="10" t="s">
        <v>61</v>
      </c>
      <c r="H114" s="57">
        <v>45100000</v>
      </c>
      <c r="I114" s="31">
        <v>45100000</v>
      </c>
      <c r="J114" s="28" t="s">
        <v>64</v>
      </c>
      <c r="K114" s="28" t="s">
        <v>65</v>
      </c>
      <c r="L114" s="125" t="s">
        <v>144</v>
      </c>
    </row>
    <row r="115" spans="1:12" ht="90">
      <c r="A115" s="45">
        <v>110</v>
      </c>
      <c r="B115" s="107">
        <v>80000000</v>
      </c>
      <c r="C115" s="61" t="s">
        <v>421</v>
      </c>
      <c r="D115" s="21">
        <v>42384</v>
      </c>
      <c r="E115" s="28">
        <v>135</v>
      </c>
      <c r="F115" s="47" t="s">
        <v>62</v>
      </c>
      <c r="G115" s="10" t="s">
        <v>61</v>
      </c>
      <c r="H115" s="57">
        <v>18450000</v>
      </c>
      <c r="I115" s="57">
        <v>18450000</v>
      </c>
      <c r="J115" s="28" t="s">
        <v>64</v>
      </c>
      <c r="K115" s="28" t="s">
        <v>65</v>
      </c>
      <c r="L115" s="125" t="s">
        <v>144</v>
      </c>
    </row>
    <row r="116" spans="1:12" ht="78.75">
      <c r="A116" s="45">
        <v>111</v>
      </c>
      <c r="B116" s="107">
        <v>80000000</v>
      </c>
      <c r="C116" s="61" t="s">
        <v>146</v>
      </c>
      <c r="D116" s="21">
        <v>42384</v>
      </c>
      <c r="E116" s="28">
        <v>330</v>
      </c>
      <c r="F116" s="47" t="s">
        <v>62</v>
      </c>
      <c r="G116" s="10" t="s">
        <v>61</v>
      </c>
      <c r="H116" s="57">
        <v>29700000</v>
      </c>
      <c r="I116" s="31">
        <v>29700000</v>
      </c>
      <c r="J116" s="28" t="s">
        <v>64</v>
      </c>
      <c r="K116" s="28" t="s">
        <v>65</v>
      </c>
      <c r="L116" s="125" t="s">
        <v>144</v>
      </c>
    </row>
    <row r="117" spans="1:12" ht="56.25">
      <c r="A117" s="45">
        <v>112</v>
      </c>
      <c r="B117" s="107">
        <v>80000000</v>
      </c>
      <c r="C117" s="61" t="s">
        <v>147</v>
      </c>
      <c r="D117" s="21">
        <v>42384</v>
      </c>
      <c r="E117" s="28">
        <v>330</v>
      </c>
      <c r="F117" s="47" t="s">
        <v>62</v>
      </c>
      <c r="G117" s="10" t="s">
        <v>61</v>
      </c>
      <c r="H117" s="57">
        <f>11*1800000</f>
        <v>19800000</v>
      </c>
      <c r="I117" s="31">
        <f>11*1800000</f>
        <v>19800000</v>
      </c>
      <c r="J117" s="28" t="s">
        <v>64</v>
      </c>
      <c r="K117" s="28" t="s">
        <v>65</v>
      </c>
      <c r="L117" s="125" t="s">
        <v>144</v>
      </c>
    </row>
    <row r="118" spans="1:12" ht="45">
      <c r="A118" s="45">
        <v>113</v>
      </c>
      <c r="B118" s="107">
        <v>80000000</v>
      </c>
      <c r="C118" s="61" t="s">
        <v>148</v>
      </c>
      <c r="D118" s="21">
        <v>42384</v>
      </c>
      <c r="E118" s="28">
        <v>330</v>
      </c>
      <c r="F118" s="47" t="s">
        <v>62</v>
      </c>
      <c r="G118" s="10" t="s">
        <v>61</v>
      </c>
      <c r="H118" s="57">
        <f>11*2500000</f>
        <v>27500000</v>
      </c>
      <c r="I118" s="31">
        <f>11*2500000</f>
        <v>27500000</v>
      </c>
      <c r="J118" s="28" t="s">
        <v>64</v>
      </c>
      <c r="K118" s="28" t="s">
        <v>65</v>
      </c>
      <c r="L118" s="125" t="s">
        <v>144</v>
      </c>
    </row>
    <row r="119" spans="1:12" ht="11.25" customHeight="1">
      <c r="A119" s="45">
        <v>114</v>
      </c>
      <c r="B119" s="146">
        <v>80101603</v>
      </c>
      <c r="C119" s="147" t="s">
        <v>149</v>
      </c>
      <c r="D119" s="148">
        <v>42373</v>
      </c>
      <c r="E119" s="149">
        <v>60</v>
      </c>
      <c r="F119" s="47" t="s">
        <v>62</v>
      </c>
      <c r="G119" s="10" t="s">
        <v>61</v>
      </c>
      <c r="H119" s="57">
        <v>2956800</v>
      </c>
      <c r="I119" s="31">
        <f>+H119</f>
        <v>2956800</v>
      </c>
      <c r="J119" s="149" t="s">
        <v>64</v>
      </c>
      <c r="K119" s="149" t="s">
        <v>65</v>
      </c>
      <c r="L119" s="145" t="s">
        <v>144</v>
      </c>
    </row>
    <row r="120" spans="1:12" ht="98.25" customHeight="1">
      <c r="A120" s="45">
        <v>115</v>
      </c>
      <c r="B120" s="146"/>
      <c r="C120" s="147"/>
      <c r="D120" s="148"/>
      <c r="E120" s="149"/>
      <c r="F120" s="47" t="s">
        <v>62</v>
      </c>
      <c r="G120" s="10" t="s">
        <v>32</v>
      </c>
      <c r="H120" s="57">
        <v>739200</v>
      </c>
      <c r="I120" s="31">
        <f>+H120</f>
        <v>739200</v>
      </c>
      <c r="J120" s="149"/>
      <c r="K120" s="149"/>
      <c r="L120" s="145"/>
    </row>
    <row r="121" spans="1:12" ht="22.5">
      <c r="A121" s="45">
        <v>116</v>
      </c>
      <c r="B121" s="146">
        <v>80101603</v>
      </c>
      <c r="C121" s="147" t="s">
        <v>150</v>
      </c>
      <c r="D121" s="148">
        <v>42373</v>
      </c>
      <c r="E121" s="149">
        <v>60</v>
      </c>
      <c r="F121" s="47" t="s">
        <v>62</v>
      </c>
      <c r="G121" s="10" t="s">
        <v>61</v>
      </c>
      <c r="H121" s="57">
        <v>2956800</v>
      </c>
      <c r="I121" s="31">
        <v>2956800</v>
      </c>
      <c r="J121" s="149" t="s">
        <v>64</v>
      </c>
      <c r="K121" s="149" t="s">
        <v>65</v>
      </c>
      <c r="L121" s="145" t="s">
        <v>144</v>
      </c>
    </row>
    <row r="122" spans="1:12" ht="96.75" customHeight="1">
      <c r="A122" s="45">
        <v>117</v>
      </c>
      <c r="B122" s="146"/>
      <c r="C122" s="147"/>
      <c r="D122" s="148"/>
      <c r="E122" s="149"/>
      <c r="F122" s="47" t="s">
        <v>62</v>
      </c>
      <c r="G122" s="10" t="s">
        <v>32</v>
      </c>
      <c r="H122" s="57">
        <v>739200</v>
      </c>
      <c r="I122" s="31">
        <v>739200</v>
      </c>
      <c r="J122" s="149"/>
      <c r="K122" s="149"/>
      <c r="L122" s="145"/>
    </row>
    <row r="123" spans="1:12" ht="22.5">
      <c r="A123" s="45">
        <v>118</v>
      </c>
      <c r="B123" s="146">
        <v>80101603</v>
      </c>
      <c r="C123" s="147" t="s">
        <v>151</v>
      </c>
      <c r="D123" s="148">
        <v>42373</v>
      </c>
      <c r="E123" s="149">
        <v>60</v>
      </c>
      <c r="F123" s="47" t="s">
        <v>62</v>
      </c>
      <c r="G123" s="10" t="s">
        <v>61</v>
      </c>
      <c r="H123" s="57">
        <v>2956800</v>
      </c>
      <c r="I123" s="31">
        <v>2956800</v>
      </c>
      <c r="J123" s="149" t="s">
        <v>64</v>
      </c>
      <c r="K123" s="149" t="s">
        <v>65</v>
      </c>
      <c r="L123" s="145" t="s">
        <v>144</v>
      </c>
    </row>
    <row r="124" spans="1:12" ht="78" customHeight="1">
      <c r="A124" s="45">
        <v>119</v>
      </c>
      <c r="B124" s="146"/>
      <c r="C124" s="147"/>
      <c r="D124" s="148"/>
      <c r="E124" s="149"/>
      <c r="F124" s="47" t="s">
        <v>62</v>
      </c>
      <c r="G124" s="10" t="s">
        <v>32</v>
      </c>
      <c r="H124" s="57">
        <v>739200</v>
      </c>
      <c r="I124" s="31">
        <v>739200</v>
      </c>
      <c r="J124" s="149"/>
      <c r="K124" s="149"/>
      <c r="L124" s="145"/>
    </row>
    <row r="125" spans="1:12" ht="66.75" customHeight="1">
      <c r="A125" s="45">
        <v>120</v>
      </c>
      <c r="B125" s="150">
        <v>80101603</v>
      </c>
      <c r="C125" s="147" t="s">
        <v>152</v>
      </c>
      <c r="D125" s="148">
        <v>42373</v>
      </c>
      <c r="E125" s="149">
        <v>330</v>
      </c>
      <c r="F125" s="47" t="s">
        <v>62</v>
      </c>
      <c r="G125" s="10" t="s">
        <v>61</v>
      </c>
      <c r="H125" s="57">
        <v>5799000</v>
      </c>
      <c r="I125" s="31">
        <f aca="true" t="shared" si="0" ref="I125:I132">+H125</f>
        <v>5799000</v>
      </c>
      <c r="J125" s="149" t="s">
        <v>64</v>
      </c>
      <c r="K125" s="149" t="s">
        <v>65</v>
      </c>
      <c r="L125" s="145" t="s">
        <v>144</v>
      </c>
    </row>
    <row r="126" spans="1:12" ht="62.25" customHeight="1">
      <c r="A126" s="45">
        <v>121</v>
      </c>
      <c r="B126" s="150"/>
      <c r="C126" s="147"/>
      <c r="D126" s="148"/>
      <c r="E126" s="149"/>
      <c r="F126" s="47" t="s">
        <v>62</v>
      </c>
      <c r="G126" s="10" t="s">
        <v>32</v>
      </c>
      <c r="H126" s="57">
        <v>15464000</v>
      </c>
      <c r="I126" s="31">
        <f t="shared" si="0"/>
        <v>15464000</v>
      </c>
      <c r="J126" s="149"/>
      <c r="K126" s="149"/>
      <c r="L126" s="145"/>
    </row>
    <row r="127" spans="1:12" ht="22.5">
      <c r="A127" s="45">
        <v>122</v>
      </c>
      <c r="B127" s="146">
        <v>80101603</v>
      </c>
      <c r="C127" s="147" t="s">
        <v>153</v>
      </c>
      <c r="D127" s="148">
        <v>42373</v>
      </c>
      <c r="E127" s="149">
        <v>60</v>
      </c>
      <c r="F127" s="47" t="s">
        <v>62</v>
      </c>
      <c r="G127" s="10" t="s">
        <v>61</v>
      </c>
      <c r="H127" s="57">
        <v>5799000</v>
      </c>
      <c r="I127" s="31">
        <f t="shared" si="0"/>
        <v>5799000</v>
      </c>
      <c r="J127" s="149" t="s">
        <v>64</v>
      </c>
      <c r="K127" s="149" t="s">
        <v>65</v>
      </c>
      <c r="L127" s="145" t="s">
        <v>144</v>
      </c>
    </row>
    <row r="128" spans="1:12" ht="87.75" customHeight="1">
      <c r="A128" s="45">
        <v>123</v>
      </c>
      <c r="B128" s="146"/>
      <c r="C128" s="147"/>
      <c r="D128" s="148"/>
      <c r="E128" s="149"/>
      <c r="F128" s="47" t="s">
        <v>62</v>
      </c>
      <c r="G128" s="10" t="s">
        <v>32</v>
      </c>
      <c r="H128" s="57">
        <v>15464000</v>
      </c>
      <c r="I128" s="31">
        <f t="shared" si="0"/>
        <v>15464000</v>
      </c>
      <c r="J128" s="149"/>
      <c r="K128" s="149"/>
      <c r="L128" s="145"/>
    </row>
    <row r="129" spans="1:12" ht="22.5">
      <c r="A129" s="45">
        <v>124</v>
      </c>
      <c r="B129" s="146">
        <v>80101603</v>
      </c>
      <c r="C129" s="147" t="s">
        <v>154</v>
      </c>
      <c r="D129" s="148">
        <v>42373</v>
      </c>
      <c r="E129" s="149">
        <v>330</v>
      </c>
      <c r="F129" s="47" t="s">
        <v>62</v>
      </c>
      <c r="G129" s="10" t="s">
        <v>61</v>
      </c>
      <c r="H129" s="57">
        <v>5799000</v>
      </c>
      <c r="I129" s="31">
        <f t="shared" si="0"/>
        <v>5799000</v>
      </c>
      <c r="J129" s="149" t="s">
        <v>64</v>
      </c>
      <c r="K129" s="149" t="s">
        <v>65</v>
      </c>
      <c r="L129" s="145" t="s">
        <v>144</v>
      </c>
    </row>
    <row r="130" spans="1:12" ht="93.75" customHeight="1">
      <c r="A130" s="45">
        <v>125</v>
      </c>
      <c r="B130" s="146"/>
      <c r="C130" s="147"/>
      <c r="D130" s="148"/>
      <c r="E130" s="149"/>
      <c r="F130" s="47" t="s">
        <v>62</v>
      </c>
      <c r="G130" s="10" t="s">
        <v>32</v>
      </c>
      <c r="H130" s="57">
        <v>15464000</v>
      </c>
      <c r="I130" s="31">
        <f t="shared" si="0"/>
        <v>15464000</v>
      </c>
      <c r="J130" s="149"/>
      <c r="K130" s="149"/>
      <c r="L130" s="145"/>
    </row>
    <row r="131" spans="1:12" ht="22.5">
      <c r="A131" s="45">
        <v>126</v>
      </c>
      <c r="B131" s="146">
        <v>80101603</v>
      </c>
      <c r="C131" s="147" t="s">
        <v>155</v>
      </c>
      <c r="D131" s="148">
        <v>42373</v>
      </c>
      <c r="E131" s="149">
        <v>330</v>
      </c>
      <c r="F131" s="47" t="s">
        <v>62</v>
      </c>
      <c r="G131" s="10" t="s">
        <v>61</v>
      </c>
      <c r="H131" s="57">
        <v>5799000</v>
      </c>
      <c r="I131" s="31">
        <f t="shared" si="0"/>
        <v>5799000</v>
      </c>
      <c r="J131" s="149" t="s">
        <v>64</v>
      </c>
      <c r="K131" s="149" t="s">
        <v>422</v>
      </c>
      <c r="L131" s="145" t="s">
        <v>144</v>
      </c>
    </row>
    <row r="132" spans="1:12" ht="84" customHeight="1">
      <c r="A132" s="45">
        <v>127</v>
      </c>
      <c r="B132" s="146"/>
      <c r="C132" s="147"/>
      <c r="D132" s="148"/>
      <c r="E132" s="149"/>
      <c r="F132" s="47" t="s">
        <v>62</v>
      </c>
      <c r="G132" s="10" t="s">
        <v>32</v>
      </c>
      <c r="H132" s="57">
        <v>15464000</v>
      </c>
      <c r="I132" s="31">
        <f t="shared" si="0"/>
        <v>15464000</v>
      </c>
      <c r="J132" s="149"/>
      <c r="K132" s="149"/>
      <c r="L132" s="145"/>
    </row>
    <row r="133" spans="1:12" ht="84.75" customHeight="1">
      <c r="A133" s="45">
        <v>128</v>
      </c>
      <c r="B133" s="107">
        <v>80000000</v>
      </c>
      <c r="C133" s="61" t="s">
        <v>156</v>
      </c>
      <c r="D133" s="21">
        <v>42384</v>
      </c>
      <c r="E133" s="28">
        <v>330</v>
      </c>
      <c r="F133" s="47" t="s">
        <v>62</v>
      </c>
      <c r="G133" s="10" t="s">
        <v>61</v>
      </c>
      <c r="H133" s="57">
        <f>11*2500000</f>
        <v>27500000</v>
      </c>
      <c r="I133" s="31">
        <f>11*2500000</f>
        <v>27500000</v>
      </c>
      <c r="J133" s="28" t="s">
        <v>64</v>
      </c>
      <c r="K133" s="28" t="s">
        <v>65</v>
      </c>
      <c r="L133" s="125" t="s">
        <v>144</v>
      </c>
    </row>
    <row r="134" spans="1:12" ht="45">
      <c r="A134" s="45">
        <v>129</v>
      </c>
      <c r="B134" s="74">
        <v>82120000</v>
      </c>
      <c r="C134" s="61" t="s">
        <v>157</v>
      </c>
      <c r="D134" s="21">
        <v>42475</v>
      </c>
      <c r="E134" s="28">
        <v>30</v>
      </c>
      <c r="F134" s="48" t="s">
        <v>68</v>
      </c>
      <c r="G134" s="10" t="s">
        <v>61</v>
      </c>
      <c r="H134" s="57">
        <v>15000000</v>
      </c>
      <c r="I134" s="71">
        <v>15000000</v>
      </c>
      <c r="J134" s="28" t="s">
        <v>64</v>
      </c>
      <c r="K134" s="28" t="s">
        <v>65</v>
      </c>
      <c r="L134" s="125" t="s">
        <v>144</v>
      </c>
    </row>
    <row r="135" spans="1:12" ht="45">
      <c r="A135" s="45">
        <v>130</v>
      </c>
      <c r="B135" s="74">
        <v>82120000</v>
      </c>
      <c r="C135" s="61" t="s">
        <v>158</v>
      </c>
      <c r="D135" s="21">
        <v>42475</v>
      </c>
      <c r="E135" s="28">
        <v>30</v>
      </c>
      <c r="F135" s="48" t="s">
        <v>68</v>
      </c>
      <c r="G135" s="10" t="s">
        <v>61</v>
      </c>
      <c r="H135" s="57">
        <v>15000000</v>
      </c>
      <c r="I135" s="71">
        <v>15000000</v>
      </c>
      <c r="J135" s="28" t="s">
        <v>64</v>
      </c>
      <c r="K135" s="28" t="s">
        <v>65</v>
      </c>
      <c r="L135" s="125" t="s">
        <v>144</v>
      </c>
    </row>
    <row r="136" spans="1:12" ht="56.25">
      <c r="A136" s="45">
        <v>131</v>
      </c>
      <c r="B136" s="74">
        <v>81112200</v>
      </c>
      <c r="C136" s="61" t="s">
        <v>159</v>
      </c>
      <c r="D136" s="21">
        <v>42505</v>
      </c>
      <c r="E136" s="28">
        <v>60</v>
      </c>
      <c r="F136" s="47" t="s">
        <v>62</v>
      </c>
      <c r="G136" s="10" t="s">
        <v>61</v>
      </c>
      <c r="H136" s="57">
        <v>3500000</v>
      </c>
      <c r="I136" s="71">
        <v>3500000</v>
      </c>
      <c r="J136" s="28" t="s">
        <v>64</v>
      </c>
      <c r="K136" s="28" t="s">
        <v>65</v>
      </c>
      <c r="L136" s="125" t="s">
        <v>144</v>
      </c>
    </row>
    <row r="137" spans="1:12" ht="56.25">
      <c r="A137" s="45">
        <v>132</v>
      </c>
      <c r="B137" s="74">
        <v>82120000</v>
      </c>
      <c r="C137" s="61" t="s">
        <v>160</v>
      </c>
      <c r="D137" s="21">
        <v>42505</v>
      </c>
      <c r="E137" s="28">
        <v>60</v>
      </c>
      <c r="F137" s="47" t="s">
        <v>62</v>
      </c>
      <c r="G137" s="10" t="s">
        <v>61</v>
      </c>
      <c r="H137" s="57">
        <v>3500000</v>
      </c>
      <c r="I137" s="71">
        <v>3500000</v>
      </c>
      <c r="J137" s="28" t="s">
        <v>64</v>
      </c>
      <c r="K137" s="28" t="s">
        <v>65</v>
      </c>
      <c r="L137" s="125" t="s">
        <v>144</v>
      </c>
    </row>
    <row r="138" spans="1:12" ht="78.75">
      <c r="A138" s="45">
        <v>133</v>
      </c>
      <c r="B138" s="11">
        <v>70141703</v>
      </c>
      <c r="C138" s="61" t="s">
        <v>161</v>
      </c>
      <c r="D138" s="21">
        <v>42377</v>
      </c>
      <c r="E138" s="28">
        <v>300</v>
      </c>
      <c r="F138" s="47" t="s">
        <v>62</v>
      </c>
      <c r="G138" s="66" t="s">
        <v>32</v>
      </c>
      <c r="H138" s="57">
        <v>25568420</v>
      </c>
      <c r="I138" s="31">
        <v>25568420</v>
      </c>
      <c r="J138" s="28" t="s">
        <v>64</v>
      </c>
      <c r="K138" s="28" t="s">
        <v>65</v>
      </c>
      <c r="L138" s="125" t="s">
        <v>162</v>
      </c>
    </row>
    <row r="139" spans="1:12" ht="78.75">
      <c r="A139" s="45">
        <v>134</v>
      </c>
      <c r="B139" s="11">
        <v>70141703</v>
      </c>
      <c r="C139" s="61" t="s">
        <v>163</v>
      </c>
      <c r="D139" s="21">
        <v>42377</v>
      </c>
      <c r="E139" s="28">
        <v>300</v>
      </c>
      <c r="F139" s="47" t="s">
        <v>62</v>
      </c>
      <c r="G139" s="66" t="s">
        <v>32</v>
      </c>
      <c r="H139" s="57">
        <v>25568420</v>
      </c>
      <c r="I139" s="31">
        <v>25568420</v>
      </c>
      <c r="J139" s="28" t="s">
        <v>64</v>
      </c>
      <c r="K139" s="28" t="s">
        <v>65</v>
      </c>
      <c r="L139" s="125" t="s">
        <v>162</v>
      </c>
    </row>
    <row r="140" spans="1:12" ht="78.75">
      <c r="A140" s="45">
        <v>135</v>
      </c>
      <c r="B140" s="11">
        <v>70141900</v>
      </c>
      <c r="C140" s="61" t="s">
        <v>164</v>
      </c>
      <c r="D140" s="21">
        <v>42377</v>
      </c>
      <c r="E140" s="28">
        <v>300</v>
      </c>
      <c r="F140" s="47" t="s">
        <v>62</v>
      </c>
      <c r="G140" s="66" t="s">
        <v>32</v>
      </c>
      <c r="H140" s="57">
        <v>9000000</v>
      </c>
      <c r="I140" s="31">
        <v>9000000</v>
      </c>
      <c r="J140" s="28" t="s">
        <v>64</v>
      </c>
      <c r="K140" s="28" t="s">
        <v>65</v>
      </c>
      <c r="L140" s="125" t="s">
        <v>162</v>
      </c>
    </row>
    <row r="141" spans="1:12" ht="78.75">
      <c r="A141" s="45">
        <v>136</v>
      </c>
      <c r="B141" s="11">
        <v>70141900</v>
      </c>
      <c r="C141" s="61" t="s">
        <v>164</v>
      </c>
      <c r="D141" s="21">
        <v>42377</v>
      </c>
      <c r="E141" s="28">
        <v>300</v>
      </c>
      <c r="F141" s="47" t="s">
        <v>62</v>
      </c>
      <c r="G141" s="66" t="s">
        <v>32</v>
      </c>
      <c r="H141" s="57">
        <v>9000000</v>
      </c>
      <c r="I141" s="31">
        <v>9000000</v>
      </c>
      <c r="J141" s="28" t="s">
        <v>64</v>
      </c>
      <c r="K141" s="28" t="s">
        <v>65</v>
      </c>
      <c r="L141" s="125" t="s">
        <v>162</v>
      </c>
    </row>
    <row r="142" spans="1:12" ht="78.75">
      <c r="A142" s="45">
        <v>137</v>
      </c>
      <c r="B142" s="11">
        <v>70101905</v>
      </c>
      <c r="C142" s="61" t="s">
        <v>165</v>
      </c>
      <c r="D142" s="21">
        <v>42377</v>
      </c>
      <c r="E142" s="28">
        <v>300</v>
      </c>
      <c r="F142" s="47" t="s">
        <v>62</v>
      </c>
      <c r="G142" s="66" t="s">
        <v>32</v>
      </c>
      <c r="H142" s="57">
        <v>35000000</v>
      </c>
      <c r="I142" s="31">
        <v>35000000</v>
      </c>
      <c r="J142" s="28" t="s">
        <v>64</v>
      </c>
      <c r="K142" s="28" t="s">
        <v>65</v>
      </c>
      <c r="L142" s="125" t="s">
        <v>162</v>
      </c>
    </row>
    <row r="143" spans="1:12" ht="78.75">
      <c r="A143" s="45">
        <v>138</v>
      </c>
      <c r="B143" s="11">
        <v>80000000</v>
      </c>
      <c r="C143" s="61" t="s">
        <v>166</v>
      </c>
      <c r="D143" s="21">
        <v>42377</v>
      </c>
      <c r="E143" s="28">
        <v>300</v>
      </c>
      <c r="F143" s="47" t="s">
        <v>62</v>
      </c>
      <c r="G143" s="66" t="s">
        <v>32</v>
      </c>
      <c r="H143" s="57">
        <v>33000000</v>
      </c>
      <c r="I143" s="31">
        <v>33000000</v>
      </c>
      <c r="J143" s="28" t="s">
        <v>64</v>
      </c>
      <c r="K143" s="28" t="s">
        <v>65</v>
      </c>
      <c r="L143" s="125" t="s">
        <v>162</v>
      </c>
    </row>
    <row r="144" spans="1:12" ht="78.75">
      <c r="A144" s="45">
        <v>139</v>
      </c>
      <c r="B144" s="11">
        <v>70101905</v>
      </c>
      <c r="C144" s="61" t="s">
        <v>167</v>
      </c>
      <c r="D144" s="21">
        <v>42377</v>
      </c>
      <c r="E144" s="28">
        <v>300</v>
      </c>
      <c r="F144" s="47" t="s">
        <v>62</v>
      </c>
      <c r="G144" s="66" t="s">
        <v>32</v>
      </c>
      <c r="H144" s="57">
        <v>19000000</v>
      </c>
      <c r="I144" s="31">
        <v>19000000</v>
      </c>
      <c r="J144" s="28" t="s">
        <v>64</v>
      </c>
      <c r="K144" s="28" t="s">
        <v>65</v>
      </c>
      <c r="L144" s="125" t="s">
        <v>162</v>
      </c>
    </row>
    <row r="145" spans="1:12" ht="78.75">
      <c r="A145" s="45">
        <v>140</v>
      </c>
      <c r="B145" s="11">
        <v>81000000</v>
      </c>
      <c r="C145" s="61" t="s">
        <v>168</v>
      </c>
      <c r="D145" s="21">
        <v>42401</v>
      </c>
      <c r="E145" s="28">
        <v>315</v>
      </c>
      <c r="F145" s="47" t="s">
        <v>62</v>
      </c>
      <c r="G145" s="66" t="s">
        <v>32</v>
      </c>
      <c r="H145" s="57">
        <v>18007500</v>
      </c>
      <c r="I145" s="71">
        <v>18007500</v>
      </c>
      <c r="J145" s="28" t="s">
        <v>64</v>
      </c>
      <c r="K145" s="28" t="s">
        <v>65</v>
      </c>
      <c r="L145" s="125" t="s">
        <v>162</v>
      </c>
    </row>
    <row r="146" spans="1:12" ht="78.75">
      <c r="A146" s="45">
        <v>141</v>
      </c>
      <c r="B146" s="11">
        <v>81000000</v>
      </c>
      <c r="C146" s="61" t="s">
        <v>169</v>
      </c>
      <c r="D146" s="21">
        <v>42401</v>
      </c>
      <c r="E146" s="28">
        <v>25</v>
      </c>
      <c r="F146" s="47" t="s">
        <v>62</v>
      </c>
      <c r="G146" s="66" t="s">
        <v>32</v>
      </c>
      <c r="H146" s="57">
        <v>2000000</v>
      </c>
      <c r="I146" s="71">
        <v>2000000</v>
      </c>
      <c r="J146" s="28" t="s">
        <v>64</v>
      </c>
      <c r="K146" s="28" t="s">
        <v>65</v>
      </c>
      <c r="L146" s="125" t="s">
        <v>162</v>
      </c>
    </row>
    <row r="147" spans="1:12" ht="101.25">
      <c r="A147" s="45">
        <v>142</v>
      </c>
      <c r="B147" s="11">
        <v>81000000</v>
      </c>
      <c r="C147" s="61" t="s">
        <v>170</v>
      </c>
      <c r="D147" s="21">
        <v>42401</v>
      </c>
      <c r="E147" s="28">
        <v>25</v>
      </c>
      <c r="F147" s="47" t="s">
        <v>62</v>
      </c>
      <c r="G147" s="66" t="s">
        <v>32</v>
      </c>
      <c r="H147" s="57">
        <v>2000000</v>
      </c>
      <c r="I147" s="71">
        <v>2000000</v>
      </c>
      <c r="J147" s="28" t="s">
        <v>64</v>
      </c>
      <c r="K147" s="28" t="s">
        <v>65</v>
      </c>
      <c r="L147" s="125" t="s">
        <v>162</v>
      </c>
    </row>
    <row r="148" spans="1:12" ht="90">
      <c r="A148" s="45">
        <v>143</v>
      </c>
      <c r="B148" s="11">
        <v>81000000</v>
      </c>
      <c r="C148" s="61" t="s">
        <v>171</v>
      </c>
      <c r="D148" s="21">
        <v>42401</v>
      </c>
      <c r="E148" s="28">
        <v>180</v>
      </c>
      <c r="F148" s="47" t="s">
        <v>62</v>
      </c>
      <c r="G148" s="66" t="s">
        <v>61</v>
      </c>
      <c r="H148" s="57">
        <v>30000000</v>
      </c>
      <c r="I148" s="71">
        <f>+H148</f>
        <v>30000000</v>
      </c>
      <c r="J148" s="28" t="s">
        <v>64</v>
      </c>
      <c r="K148" s="28" t="s">
        <v>65</v>
      </c>
      <c r="L148" s="125" t="s">
        <v>162</v>
      </c>
    </row>
    <row r="149" spans="1:12" ht="56.25">
      <c r="A149" s="45">
        <v>144</v>
      </c>
      <c r="B149" s="5">
        <v>81112501</v>
      </c>
      <c r="C149" s="5" t="s">
        <v>172</v>
      </c>
      <c r="D149" s="21">
        <v>42584</v>
      </c>
      <c r="E149" s="28">
        <v>30</v>
      </c>
      <c r="F149" s="48" t="s">
        <v>68</v>
      </c>
      <c r="G149" s="10" t="s">
        <v>61</v>
      </c>
      <c r="H149" s="57">
        <v>51938304</v>
      </c>
      <c r="I149" s="75">
        <v>51938304</v>
      </c>
      <c r="J149" s="28" t="s">
        <v>64</v>
      </c>
      <c r="K149" s="28" t="s">
        <v>65</v>
      </c>
      <c r="L149" s="125" t="s">
        <v>173</v>
      </c>
    </row>
    <row r="150" spans="1:12" ht="33.75">
      <c r="A150" s="45">
        <v>145</v>
      </c>
      <c r="B150" s="5">
        <v>43222619</v>
      </c>
      <c r="C150" s="5" t="s">
        <v>174</v>
      </c>
      <c r="D150" s="21">
        <v>42584</v>
      </c>
      <c r="E150" s="28">
        <v>90</v>
      </c>
      <c r="F150" s="48" t="s">
        <v>68</v>
      </c>
      <c r="G150" s="10" t="s">
        <v>61</v>
      </c>
      <c r="H150" s="57" t="s">
        <v>175</v>
      </c>
      <c r="I150" s="75" t="s">
        <v>175</v>
      </c>
      <c r="J150" s="28" t="s">
        <v>64</v>
      </c>
      <c r="K150" s="28" t="s">
        <v>65</v>
      </c>
      <c r="L150" s="125" t="s">
        <v>176</v>
      </c>
    </row>
    <row r="151" spans="1:12" ht="33.75">
      <c r="A151" s="45">
        <v>146</v>
      </c>
      <c r="B151" s="5">
        <v>41113600</v>
      </c>
      <c r="C151" s="5" t="s">
        <v>177</v>
      </c>
      <c r="D151" s="21">
        <v>42584</v>
      </c>
      <c r="E151" s="28">
        <v>90</v>
      </c>
      <c r="F151" s="48" t="s">
        <v>68</v>
      </c>
      <c r="G151" s="10" t="s">
        <v>61</v>
      </c>
      <c r="H151" s="57" t="s">
        <v>178</v>
      </c>
      <c r="I151" s="75" t="str">
        <f>+H151</f>
        <v>$60,000,000</v>
      </c>
      <c r="J151" s="28" t="s">
        <v>64</v>
      </c>
      <c r="K151" s="28" t="s">
        <v>65</v>
      </c>
      <c r="L151" s="125" t="s">
        <v>176</v>
      </c>
    </row>
    <row r="152" spans="1:12" ht="45">
      <c r="A152" s="45">
        <v>147</v>
      </c>
      <c r="B152" s="5">
        <v>80101603</v>
      </c>
      <c r="C152" s="5" t="s">
        <v>179</v>
      </c>
      <c r="D152" s="21">
        <v>42401</v>
      </c>
      <c r="E152" s="28">
        <v>315</v>
      </c>
      <c r="F152" s="48" t="s">
        <v>62</v>
      </c>
      <c r="G152" s="66" t="s">
        <v>76</v>
      </c>
      <c r="H152" s="57">
        <v>21000000</v>
      </c>
      <c r="I152" s="75">
        <v>21000000</v>
      </c>
      <c r="J152" s="28" t="s">
        <v>64</v>
      </c>
      <c r="K152" s="28" t="s">
        <v>65</v>
      </c>
      <c r="L152" s="125" t="s">
        <v>180</v>
      </c>
    </row>
    <row r="153" spans="1:12" ht="45">
      <c r="A153" s="45">
        <v>148</v>
      </c>
      <c r="B153" s="5">
        <v>80101603</v>
      </c>
      <c r="C153" s="5" t="s">
        <v>179</v>
      </c>
      <c r="D153" s="21">
        <v>42401</v>
      </c>
      <c r="E153" s="28">
        <v>315</v>
      </c>
      <c r="F153" s="48" t="s">
        <v>62</v>
      </c>
      <c r="G153" s="66" t="s">
        <v>76</v>
      </c>
      <c r="H153" s="57">
        <v>21000000</v>
      </c>
      <c r="I153" s="75">
        <v>21000000</v>
      </c>
      <c r="J153" s="28" t="s">
        <v>64</v>
      </c>
      <c r="K153" s="28" t="s">
        <v>65</v>
      </c>
      <c r="L153" s="125" t="s">
        <v>180</v>
      </c>
    </row>
    <row r="154" spans="1:12" ht="45">
      <c r="A154" s="45">
        <v>149</v>
      </c>
      <c r="B154" s="5">
        <v>80101603</v>
      </c>
      <c r="C154" s="5" t="s">
        <v>179</v>
      </c>
      <c r="D154" s="21">
        <v>42401</v>
      </c>
      <c r="E154" s="28">
        <v>315</v>
      </c>
      <c r="F154" s="48" t="s">
        <v>62</v>
      </c>
      <c r="G154" s="66" t="s">
        <v>76</v>
      </c>
      <c r="H154" s="57">
        <v>21000000</v>
      </c>
      <c r="I154" s="75">
        <v>21000000</v>
      </c>
      <c r="J154" s="28" t="s">
        <v>64</v>
      </c>
      <c r="K154" s="28" t="s">
        <v>65</v>
      </c>
      <c r="L154" s="125" t="s">
        <v>180</v>
      </c>
    </row>
    <row r="155" spans="1:12" ht="45">
      <c r="A155" s="45">
        <v>150</v>
      </c>
      <c r="B155" s="109">
        <v>53102700</v>
      </c>
      <c r="C155" s="67" t="s">
        <v>181</v>
      </c>
      <c r="D155" s="73">
        <v>42401</v>
      </c>
      <c r="E155" s="28">
        <v>30</v>
      </c>
      <c r="F155" s="48" t="s">
        <v>68</v>
      </c>
      <c r="G155" s="66" t="s">
        <v>32</v>
      </c>
      <c r="H155" s="57">
        <v>120000000</v>
      </c>
      <c r="I155" s="76">
        <v>120000000</v>
      </c>
      <c r="J155" s="28" t="s">
        <v>64</v>
      </c>
      <c r="K155" s="28" t="s">
        <v>65</v>
      </c>
      <c r="L155" s="129" t="s">
        <v>401</v>
      </c>
    </row>
    <row r="156" spans="1:12" ht="45">
      <c r="A156" s="45">
        <v>151</v>
      </c>
      <c r="B156" s="77">
        <v>90141702</v>
      </c>
      <c r="C156" s="10" t="s">
        <v>182</v>
      </c>
      <c r="D156" s="78">
        <v>42461</v>
      </c>
      <c r="E156" s="28">
        <v>30</v>
      </c>
      <c r="F156" s="47" t="s">
        <v>62</v>
      </c>
      <c r="G156" s="66" t="s">
        <v>32</v>
      </c>
      <c r="H156" s="57">
        <v>70000000</v>
      </c>
      <c r="I156" s="63">
        <v>70000000</v>
      </c>
      <c r="J156" s="28" t="s">
        <v>64</v>
      </c>
      <c r="K156" s="28" t="s">
        <v>65</v>
      </c>
      <c r="L156" s="129" t="s">
        <v>401</v>
      </c>
    </row>
    <row r="157" spans="1:12" ht="45">
      <c r="A157" s="45">
        <v>152</v>
      </c>
      <c r="B157" s="77">
        <v>90141702</v>
      </c>
      <c r="C157" s="10" t="s">
        <v>183</v>
      </c>
      <c r="D157" s="79">
        <v>42522</v>
      </c>
      <c r="E157" s="28">
        <v>30</v>
      </c>
      <c r="F157" s="47" t="s">
        <v>62</v>
      </c>
      <c r="G157" s="66" t="s">
        <v>32</v>
      </c>
      <c r="H157" s="57">
        <v>60000000</v>
      </c>
      <c r="I157" s="63">
        <v>60000000</v>
      </c>
      <c r="J157" s="28" t="s">
        <v>64</v>
      </c>
      <c r="K157" s="28" t="s">
        <v>65</v>
      </c>
      <c r="L157" s="129" t="s">
        <v>401</v>
      </c>
    </row>
    <row r="158" spans="1:12" ht="22.5">
      <c r="A158" s="45">
        <v>153</v>
      </c>
      <c r="B158" s="77">
        <v>90141702</v>
      </c>
      <c r="C158" s="10" t="s">
        <v>184</v>
      </c>
      <c r="D158" s="79">
        <v>42430</v>
      </c>
      <c r="E158" s="28">
        <v>30</v>
      </c>
      <c r="F158" s="47" t="s">
        <v>62</v>
      </c>
      <c r="G158" s="66" t="s">
        <v>32</v>
      </c>
      <c r="H158" s="57">
        <v>1400000</v>
      </c>
      <c r="I158" s="63">
        <f>+H158</f>
        <v>1400000</v>
      </c>
      <c r="J158" s="28" t="s">
        <v>64</v>
      </c>
      <c r="K158" s="28" t="s">
        <v>65</v>
      </c>
      <c r="L158" s="130" t="s">
        <v>185</v>
      </c>
    </row>
    <row r="159" spans="1:12" ht="22.5">
      <c r="A159" s="45">
        <v>154</v>
      </c>
      <c r="B159" s="77">
        <v>90141702</v>
      </c>
      <c r="C159" s="10" t="s">
        <v>187</v>
      </c>
      <c r="D159" s="79">
        <v>42430</v>
      </c>
      <c r="E159" s="28">
        <v>30</v>
      </c>
      <c r="F159" s="47" t="s">
        <v>62</v>
      </c>
      <c r="G159" s="66" t="s">
        <v>32</v>
      </c>
      <c r="H159" s="57">
        <v>1400000</v>
      </c>
      <c r="I159" s="63">
        <f>+H159</f>
        <v>1400000</v>
      </c>
      <c r="J159" s="28" t="s">
        <v>64</v>
      </c>
      <c r="K159" s="28" t="s">
        <v>65</v>
      </c>
      <c r="L159" s="130" t="s">
        <v>185</v>
      </c>
    </row>
    <row r="160" spans="1:12" ht="78.75">
      <c r="A160" s="45">
        <v>155</v>
      </c>
      <c r="B160" s="80">
        <v>94121512</v>
      </c>
      <c r="C160" s="5" t="s">
        <v>188</v>
      </c>
      <c r="D160" s="73">
        <v>42401</v>
      </c>
      <c r="E160" s="28">
        <v>240</v>
      </c>
      <c r="F160" s="48" t="s">
        <v>62</v>
      </c>
      <c r="G160" s="66" t="s">
        <v>32</v>
      </c>
      <c r="H160" s="57">
        <v>14000000</v>
      </c>
      <c r="I160" s="31">
        <v>14000000</v>
      </c>
      <c r="J160" s="28" t="s">
        <v>64</v>
      </c>
      <c r="K160" s="28" t="s">
        <v>65</v>
      </c>
      <c r="L160" s="129" t="s">
        <v>401</v>
      </c>
    </row>
    <row r="161" spans="1:12" ht="45">
      <c r="A161" s="45">
        <v>156</v>
      </c>
      <c r="B161" s="80">
        <v>80111613</v>
      </c>
      <c r="C161" s="5" t="s">
        <v>189</v>
      </c>
      <c r="D161" s="73">
        <v>42401</v>
      </c>
      <c r="E161" s="28">
        <v>30</v>
      </c>
      <c r="F161" s="48" t="s">
        <v>68</v>
      </c>
      <c r="G161" s="66" t="s">
        <v>32</v>
      </c>
      <c r="H161" s="57">
        <v>10000000</v>
      </c>
      <c r="I161" s="31">
        <v>10000000</v>
      </c>
      <c r="J161" s="28" t="s">
        <v>64</v>
      </c>
      <c r="K161" s="28" t="s">
        <v>65</v>
      </c>
      <c r="L161" s="129" t="s">
        <v>401</v>
      </c>
    </row>
    <row r="162" spans="1:12" ht="45">
      <c r="A162" s="45">
        <v>157</v>
      </c>
      <c r="B162" s="77">
        <v>95122306</v>
      </c>
      <c r="C162" s="5" t="s">
        <v>190</v>
      </c>
      <c r="D162" s="81">
        <v>42401</v>
      </c>
      <c r="E162" s="28">
        <v>15</v>
      </c>
      <c r="F162" s="48" t="s">
        <v>68</v>
      </c>
      <c r="G162" s="66" t="s">
        <v>32</v>
      </c>
      <c r="H162" s="57">
        <v>6000000</v>
      </c>
      <c r="I162" s="31">
        <v>6000000</v>
      </c>
      <c r="J162" s="28" t="s">
        <v>64</v>
      </c>
      <c r="K162" s="28" t="s">
        <v>65</v>
      </c>
      <c r="L162" s="129" t="s">
        <v>401</v>
      </c>
    </row>
    <row r="163" spans="1:12" ht="45">
      <c r="A163" s="45">
        <v>158</v>
      </c>
      <c r="B163" s="77">
        <v>95122306</v>
      </c>
      <c r="C163" s="5" t="s">
        <v>190</v>
      </c>
      <c r="D163" s="69" t="s">
        <v>191</v>
      </c>
      <c r="E163" s="28">
        <v>15</v>
      </c>
      <c r="F163" s="48" t="s">
        <v>68</v>
      </c>
      <c r="G163" s="66" t="s">
        <v>32</v>
      </c>
      <c r="H163" s="57">
        <v>6000000</v>
      </c>
      <c r="I163" s="31">
        <v>6000000</v>
      </c>
      <c r="J163" s="28" t="s">
        <v>64</v>
      </c>
      <c r="K163" s="28" t="s">
        <v>65</v>
      </c>
      <c r="L163" s="129" t="s">
        <v>401</v>
      </c>
    </row>
    <row r="164" spans="1:12" ht="45">
      <c r="A164" s="45">
        <v>159</v>
      </c>
      <c r="B164" s="77">
        <v>30251502</v>
      </c>
      <c r="C164" s="5" t="s">
        <v>192</v>
      </c>
      <c r="D164" s="69">
        <v>42431</v>
      </c>
      <c r="E164" s="28">
        <v>180</v>
      </c>
      <c r="F164" s="46" t="s">
        <v>68</v>
      </c>
      <c r="G164" s="66" t="s">
        <v>61</v>
      </c>
      <c r="H164" s="57">
        <v>403266218</v>
      </c>
      <c r="I164" s="31">
        <v>403266218</v>
      </c>
      <c r="J164" s="28" t="s">
        <v>64</v>
      </c>
      <c r="K164" s="28" t="s">
        <v>65</v>
      </c>
      <c r="L164" s="129" t="s">
        <v>401</v>
      </c>
    </row>
    <row r="165" spans="1:12" ht="33.75">
      <c r="A165" s="45">
        <v>160</v>
      </c>
      <c r="B165" s="5">
        <v>80131502</v>
      </c>
      <c r="C165" s="5" t="s">
        <v>193</v>
      </c>
      <c r="D165" s="70">
        <v>42401</v>
      </c>
      <c r="E165" s="82">
        <v>240</v>
      </c>
      <c r="F165" s="48" t="s">
        <v>62</v>
      </c>
      <c r="G165" s="67" t="s">
        <v>32</v>
      </c>
      <c r="H165" s="57">
        <v>20000000</v>
      </c>
      <c r="I165" s="83">
        <v>20000000</v>
      </c>
      <c r="J165" s="82" t="s">
        <v>64</v>
      </c>
      <c r="K165" s="82" t="s">
        <v>65</v>
      </c>
      <c r="L165" s="125" t="s">
        <v>194</v>
      </c>
    </row>
    <row r="166" spans="1:12" ht="45">
      <c r="A166" s="45">
        <v>161</v>
      </c>
      <c r="B166" s="11">
        <v>43231506</v>
      </c>
      <c r="C166" s="5" t="s">
        <v>195</v>
      </c>
      <c r="D166" s="21">
        <v>42491</v>
      </c>
      <c r="E166" s="28">
        <v>30</v>
      </c>
      <c r="F166" s="48" t="s">
        <v>68</v>
      </c>
      <c r="G166" s="66" t="s">
        <v>61</v>
      </c>
      <c r="H166" s="57">
        <v>52000000</v>
      </c>
      <c r="I166" s="31">
        <v>52000000</v>
      </c>
      <c r="J166" s="28" t="s">
        <v>64</v>
      </c>
      <c r="K166" s="28" t="s">
        <v>65</v>
      </c>
      <c r="L166" s="125" t="s">
        <v>196</v>
      </c>
    </row>
    <row r="167" spans="1:12" ht="45">
      <c r="A167" s="45">
        <v>162</v>
      </c>
      <c r="B167" s="11">
        <v>43232303</v>
      </c>
      <c r="C167" s="5" t="s">
        <v>197</v>
      </c>
      <c r="D167" s="21">
        <v>42491</v>
      </c>
      <c r="E167" s="28">
        <v>30</v>
      </c>
      <c r="F167" s="48" t="s">
        <v>68</v>
      </c>
      <c r="G167" s="66" t="s">
        <v>61</v>
      </c>
      <c r="H167" s="57">
        <v>25000000</v>
      </c>
      <c r="I167" s="31">
        <v>25000000</v>
      </c>
      <c r="J167" s="28" t="s">
        <v>64</v>
      </c>
      <c r="K167" s="28" t="s">
        <v>65</v>
      </c>
      <c r="L167" s="125" t="s">
        <v>196</v>
      </c>
    </row>
    <row r="168" spans="1:12" ht="56.25">
      <c r="A168" s="45">
        <v>163</v>
      </c>
      <c r="B168" s="55" t="s">
        <v>198</v>
      </c>
      <c r="C168" s="5" t="s">
        <v>199</v>
      </c>
      <c r="D168" s="21">
        <v>42430</v>
      </c>
      <c r="E168" s="28">
        <v>30</v>
      </c>
      <c r="F168" s="48" t="s">
        <v>68</v>
      </c>
      <c r="G168" s="66" t="s">
        <v>61</v>
      </c>
      <c r="H168" s="57">
        <v>11855200</v>
      </c>
      <c r="I168" s="3">
        <v>11855200</v>
      </c>
      <c r="J168" s="28" t="s">
        <v>64</v>
      </c>
      <c r="K168" s="28" t="s">
        <v>65</v>
      </c>
      <c r="L168" s="125" t="s">
        <v>196</v>
      </c>
    </row>
    <row r="169" spans="1:12" ht="45">
      <c r="A169" s="45">
        <v>164</v>
      </c>
      <c r="B169" s="11">
        <v>43211913</v>
      </c>
      <c r="C169" s="5" t="s">
        <v>200</v>
      </c>
      <c r="D169" s="21">
        <v>42491</v>
      </c>
      <c r="E169" s="28">
        <v>30</v>
      </c>
      <c r="F169" s="48" t="s">
        <v>68</v>
      </c>
      <c r="G169" s="66" t="s">
        <v>61</v>
      </c>
      <c r="H169" s="57">
        <v>5000000</v>
      </c>
      <c r="I169" s="3">
        <v>5000000</v>
      </c>
      <c r="J169" s="28" t="s">
        <v>64</v>
      </c>
      <c r="K169" s="28" t="s">
        <v>65</v>
      </c>
      <c r="L169" s="125" t="s">
        <v>196</v>
      </c>
    </row>
    <row r="170" spans="1:12" ht="45">
      <c r="A170" s="45">
        <v>165</v>
      </c>
      <c r="B170" s="55">
        <v>43211508</v>
      </c>
      <c r="C170" s="84" t="s">
        <v>201</v>
      </c>
      <c r="D170" s="21">
        <v>42491</v>
      </c>
      <c r="E170" s="28">
        <v>60</v>
      </c>
      <c r="F170" s="48" t="s">
        <v>68</v>
      </c>
      <c r="G170" s="66" t="s">
        <v>61</v>
      </c>
      <c r="H170" s="57">
        <v>16022632</v>
      </c>
      <c r="I170" s="2">
        <v>16022632</v>
      </c>
      <c r="J170" s="28" t="s">
        <v>64</v>
      </c>
      <c r="K170" s="28" t="s">
        <v>65</v>
      </c>
      <c r="L170" s="125" t="s">
        <v>196</v>
      </c>
    </row>
    <row r="171" spans="1:12" ht="45">
      <c r="A171" s="45">
        <v>166</v>
      </c>
      <c r="B171" s="77">
        <v>90141702</v>
      </c>
      <c r="C171" s="5" t="s">
        <v>186</v>
      </c>
      <c r="D171" s="21">
        <v>42491</v>
      </c>
      <c r="E171" s="28">
        <v>60</v>
      </c>
      <c r="F171" s="48" t="s">
        <v>68</v>
      </c>
      <c r="G171" s="66" t="s">
        <v>32</v>
      </c>
      <c r="H171" s="57">
        <v>6000000</v>
      </c>
      <c r="I171" s="4">
        <v>6000000</v>
      </c>
      <c r="J171" s="28" t="s">
        <v>64</v>
      </c>
      <c r="K171" s="28" t="s">
        <v>65</v>
      </c>
      <c r="L171" s="125" t="s">
        <v>196</v>
      </c>
    </row>
    <row r="172" spans="1:12" ht="45">
      <c r="A172" s="45">
        <v>167</v>
      </c>
      <c r="B172" s="80">
        <v>83112402</v>
      </c>
      <c r="C172" s="67" t="s">
        <v>202</v>
      </c>
      <c r="D172" s="21">
        <v>42414</v>
      </c>
      <c r="E172" s="28">
        <v>90</v>
      </c>
      <c r="F172" s="48" t="s">
        <v>68</v>
      </c>
      <c r="G172" s="66" t="s">
        <v>61</v>
      </c>
      <c r="H172" s="57">
        <v>120000000</v>
      </c>
      <c r="I172" s="75">
        <f>H172</f>
        <v>120000000</v>
      </c>
      <c r="J172" s="28" t="s">
        <v>64</v>
      </c>
      <c r="K172" s="28" t="s">
        <v>65</v>
      </c>
      <c r="L172" s="129" t="s">
        <v>196</v>
      </c>
    </row>
    <row r="173" spans="1:12" ht="45">
      <c r="A173" s="45">
        <v>168</v>
      </c>
      <c r="B173" s="55">
        <v>43201417</v>
      </c>
      <c r="C173" s="66" t="s">
        <v>203</v>
      </c>
      <c r="D173" s="21">
        <v>42414</v>
      </c>
      <c r="E173" s="28">
        <v>60</v>
      </c>
      <c r="F173" s="48" t="s">
        <v>68</v>
      </c>
      <c r="G173" s="66" t="s">
        <v>61</v>
      </c>
      <c r="H173" s="57">
        <v>80000000</v>
      </c>
      <c r="I173" s="85">
        <f>H173</f>
        <v>80000000</v>
      </c>
      <c r="J173" s="28" t="s">
        <v>64</v>
      </c>
      <c r="K173" s="28" t="s">
        <v>65</v>
      </c>
      <c r="L173" s="130" t="s">
        <v>196</v>
      </c>
    </row>
    <row r="174" spans="1:12" ht="45">
      <c r="A174" s="45">
        <v>169</v>
      </c>
      <c r="B174" s="55">
        <v>72151603</v>
      </c>
      <c r="C174" s="66" t="s">
        <v>204</v>
      </c>
      <c r="D174" s="21">
        <v>42414</v>
      </c>
      <c r="E174" s="28">
        <v>60</v>
      </c>
      <c r="F174" s="48" t="s">
        <v>68</v>
      </c>
      <c r="G174" s="66" t="s">
        <v>61</v>
      </c>
      <c r="H174" s="57">
        <v>30000000</v>
      </c>
      <c r="I174" s="86">
        <f>H174</f>
        <v>30000000</v>
      </c>
      <c r="J174" s="28" t="s">
        <v>64</v>
      </c>
      <c r="K174" s="28" t="s">
        <v>65</v>
      </c>
      <c r="L174" s="130" t="s">
        <v>196</v>
      </c>
    </row>
    <row r="175" spans="1:12" ht="78.75">
      <c r="A175" s="45">
        <v>170</v>
      </c>
      <c r="B175" s="11">
        <v>86101705</v>
      </c>
      <c r="C175" s="66" t="s">
        <v>205</v>
      </c>
      <c r="D175" s="21">
        <v>42414</v>
      </c>
      <c r="E175" s="28">
        <v>60</v>
      </c>
      <c r="F175" s="47" t="s">
        <v>62</v>
      </c>
      <c r="G175" s="66" t="s">
        <v>61</v>
      </c>
      <c r="H175" s="57">
        <v>5568000</v>
      </c>
      <c r="I175" s="86">
        <f>H175</f>
        <v>5568000</v>
      </c>
      <c r="J175" s="28" t="s">
        <v>64</v>
      </c>
      <c r="K175" s="28" t="s">
        <v>65</v>
      </c>
      <c r="L175" s="130" t="s">
        <v>196</v>
      </c>
    </row>
    <row r="176" spans="1:12" ht="67.5">
      <c r="A176" s="45">
        <v>171</v>
      </c>
      <c r="B176" s="55">
        <v>86101603</v>
      </c>
      <c r="C176" s="87" t="s">
        <v>206</v>
      </c>
      <c r="D176" s="73">
        <v>42401</v>
      </c>
      <c r="E176" s="28">
        <v>300</v>
      </c>
      <c r="F176" s="47" t="s">
        <v>62</v>
      </c>
      <c r="G176" s="66" t="s">
        <v>76</v>
      </c>
      <c r="H176" s="57">
        <v>21000000</v>
      </c>
      <c r="I176" s="88">
        <v>21000000</v>
      </c>
      <c r="J176" s="28" t="s">
        <v>64</v>
      </c>
      <c r="K176" s="28" t="s">
        <v>65</v>
      </c>
      <c r="L176" s="129" t="s">
        <v>207</v>
      </c>
    </row>
    <row r="177" spans="1:12" ht="45">
      <c r="A177" s="45">
        <v>172</v>
      </c>
      <c r="B177" s="55">
        <v>86101603</v>
      </c>
      <c r="C177" s="87" t="s">
        <v>208</v>
      </c>
      <c r="D177" s="73">
        <v>42430</v>
      </c>
      <c r="E177" s="28">
        <v>60</v>
      </c>
      <c r="F177" s="47" t="s">
        <v>62</v>
      </c>
      <c r="G177" s="66" t="s">
        <v>76</v>
      </c>
      <c r="H177" s="57">
        <v>15000000</v>
      </c>
      <c r="I177" s="88">
        <v>15000000</v>
      </c>
      <c r="J177" s="28" t="s">
        <v>64</v>
      </c>
      <c r="K177" s="28" t="s">
        <v>65</v>
      </c>
      <c r="L177" s="129" t="s">
        <v>207</v>
      </c>
    </row>
    <row r="178" spans="1:12" ht="33.75">
      <c r="A178" s="45">
        <v>173</v>
      </c>
      <c r="B178" s="55">
        <v>44100000</v>
      </c>
      <c r="C178" s="122" t="s">
        <v>209</v>
      </c>
      <c r="D178" s="78">
        <v>42430</v>
      </c>
      <c r="E178" s="28">
        <v>90</v>
      </c>
      <c r="F178" s="47" t="s">
        <v>68</v>
      </c>
      <c r="G178" s="66" t="s">
        <v>76</v>
      </c>
      <c r="H178" s="57">
        <v>8000000</v>
      </c>
      <c r="I178" s="123">
        <v>8000000</v>
      </c>
      <c r="J178" s="28" t="s">
        <v>64</v>
      </c>
      <c r="K178" s="28" t="s">
        <v>65</v>
      </c>
      <c r="L178" s="130" t="s">
        <v>207</v>
      </c>
    </row>
    <row r="179" spans="1:12" ht="101.25">
      <c r="A179" s="45">
        <v>174</v>
      </c>
      <c r="B179" s="55">
        <v>80111621</v>
      </c>
      <c r="C179" s="87" t="s">
        <v>210</v>
      </c>
      <c r="D179" s="73">
        <v>42401</v>
      </c>
      <c r="E179" s="28">
        <v>300</v>
      </c>
      <c r="F179" s="46" t="s">
        <v>62</v>
      </c>
      <c r="G179" s="66" t="s">
        <v>76</v>
      </c>
      <c r="H179" s="57">
        <f>59000000</f>
        <v>59000000</v>
      </c>
      <c r="I179" s="88">
        <f>59000000</f>
        <v>59000000</v>
      </c>
      <c r="J179" s="28" t="s">
        <v>64</v>
      </c>
      <c r="K179" s="28" t="s">
        <v>65</v>
      </c>
      <c r="L179" s="129" t="s">
        <v>207</v>
      </c>
    </row>
    <row r="180" spans="1:12" ht="90">
      <c r="A180" s="45">
        <v>175</v>
      </c>
      <c r="B180" s="80">
        <v>86110000</v>
      </c>
      <c r="C180" s="87" t="s">
        <v>211</v>
      </c>
      <c r="D180" s="73">
        <v>42401</v>
      </c>
      <c r="E180" s="28">
        <v>300</v>
      </c>
      <c r="F180" s="46" t="s">
        <v>62</v>
      </c>
      <c r="G180" s="66" t="s">
        <v>76</v>
      </c>
      <c r="H180" s="57">
        <v>59000000</v>
      </c>
      <c r="I180" s="88">
        <v>59000000</v>
      </c>
      <c r="J180" s="28" t="s">
        <v>64</v>
      </c>
      <c r="K180" s="28" t="s">
        <v>65</v>
      </c>
      <c r="L180" s="129" t="s">
        <v>207</v>
      </c>
    </row>
    <row r="181" spans="1:12" ht="33.75">
      <c r="A181" s="45">
        <v>176</v>
      </c>
      <c r="B181" s="55">
        <v>44100000</v>
      </c>
      <c r="C181" s="56" t="s">
        <v>212</v>
      </c>
      <c r="D181" s="78">
        <v>42401</v>
      </c>
      <c r="E181" s="28">
        <v>30</v>
      </c>
      <c r="F181" s="48" t="s">
        <v>68</v>
      </c>
      <c r="G181" s="66" t="s">
        <v>76</v>
      </c>
      <c r="H181" s="57">
        <v>12308000</v>
      </c>
      <c r="I181" s="89">
        <v>12308000</v>
      </c>
      <c r="J181" s="28" t="s">
        <v>64</v>
      </c>
      <c r="K181" s="28" t="s">
        <v>65</v>
      </c>
      <c r="L181" s="129" t="s">
        <v>207</v>
      </c>
    </row>
    <row r="182" spans="1:12" ht="33.75">
      <c r="A182" s="45">
        <v>177</v>
      </c>
      <c r="B182" s="55">
        <v>86101603</v>
      </c>
      <c r="C182" s="87" t="s">
        <v>213</v>
      </c>
      <c r="D182" s="73">
        <v>42384</v>
      </c>
      <c r="E182" s="28">
        <v>330</v>
      </c>
      <c r="F182" s="46" t="s">
        <v>62</v>
      </c>
      <c r="G182" s="66" t="s">
        <v>214</v>
      </c>
      <c r="H182" s="57">
        <v>48400000</v>
      </c>
      <c r="I182" s="88">
        <v>48400000</v>
      </c>
      <c r="J182" s="28" t="s">
        <v>64</v>
      </c>
      <c r="K182" s="28" t="s">
        <v>65</v>
      </c>
      <c r="L182" s="129" t="s">
        <v>207</v>
      </c>
    </row>
    <row r="183" spans="1:12" ht="33.75">
      <c r="A183" s="45">
        <v>178</v>
      </c>
      <c r="B183" s="55">
        <v>86101603</v>
      </c>
      <c r="C183" s="87" t="s">
        <v>215</v>
      </c>
      <c r="D183" s="73">
        <v>42384</v>
      </c>
      <c r="E183" s="28">
        <v>330</v>
      </c>
      <c r="F183" s="46" t="s">
        <v>62</v>
      </c>
      <c r="G183" s="66" t="s">
        <v>214</v>
      </c>
      <c r="H183" s="57">
        <v>33000000</v>
      </c>
      <c r="I183" s="88">
        <v>33000000</v>
      </c>
      <c r="J183" s="28" t="s">
        <v>64</v>
      </c>
      <c r="K183" s="28" t="s">
        <v>65</v>
      </c>
      <c r="L183" s="129" t="s">
        <v>207</v>
      </c>
    </row>
    <row r="184" spans="1:12" ht="67.5">
      <c r="A184" s="45">
        <v>179</v>
      </c>
      <c r="B184" s="109">
        <v>86132001</v>
      </c>
      <c r="C184" s="11" t="s">
        <v>216</v>
      </c>
      <c r="D184" s="73">
        <v>42402</v>
      </c>
      <c r="E184" s="28">
        <v>300</v>
      </c>
      <c r="F184" s="47" t="s">
        <v>62</v>
      </c>
      <c r="G184" s="66" t="s">
        <v>32</v>
      </c>
      <c r="H184" s="57">
        <v>5000000</v>
      </c>
      <c r="I184" s="31">
        <v>5000000</v>
      </c>
      <c r="J184" s="28" t="s">
        <v>64</v>
      </c>
      <c r="K184" s="28" t="s">
        <v>65</v>
      </c>
      <c r="L184" s="129" t="s">
        <v>207</v>
      </c>
    </row>
    <row r="185" spans="1:12" ht="33.75">
      <c r="A185" s="45">
        <v>180</v>
      </c>
      <c r="B185" s="90">
        <v>86132001</v>
      </c>
      <c r="C185" s="56" t="s">
        <v>217</v>
      </c>
      <c r="D185" s="78">
        <v>42401</v>
      </c>
      <c r="E185" s="28">
        <v>30</v>
      </c>
      <c r="F185" s="48" t="s">
        <v>68</v>
      </c>
      <c r="G185" s="66" t="s">
        <v>76</v>
      </c>
      <c r="H185" s="57">
        <v>5000000</v>
      </c>
      <c r="I185" s="89">
        <v>5000000</v>
      </c>
      <c r="J185" s="28" t="s">
        <v>64</v>
      </c>
      <c r="K185" s="28" t="s">
        <v>65</v>
      </c>
      <c r="L185" s="129" t="s">
        <v>207</v>
      </c>
    </row>
    <row r="186" spans="1:12" ht="33.75">
      <c r="A186" s="45">
        <v>181</v>
      </c>
      <c r="B186" s="55">
        <v>81101706</v>
      </c>
      <c r="C186" s="11" t="s">
        <v>218</v>
      </c>
      <c r="D186" s="21">
        <v>42439</v>
      </c>
      <c r="E186" s="28">
        <v>30</v>
      </c>
      <c r="F186" s="48" t="s">
        <v>68</v>
      </c>
      <c r="G186" s="66" t="s">
        <v>61</v>
      </c>
      <c r="H186" s="57">
        <v>3711516</v>
      </c>
      <c r="I186" s="91">
        <v>3711516</v>
      </c>
      <c r="J186" s="28" t="s">
        <v>64</v>
      </c>
      <c r="K186" s="28" t="s">
        <v>65</v>
      </c>
      <c r="L186" s="131" t="s">
        <v>219</v>
      </c>
    </row>
    <row r="187" spans="1:12" ht="33.75">
      <c r="A187" s="45">
        <v>182</v>
      </c>
      <c r="B187" s="55">
        <v>81101706</v>
      </c>
      <c r="C187" s="11" t="s">
        <v>220</v>
      </c>
      <c r="D187" s="21">
        <v>42439</v>
      </c>
      <c r="E187" s="28">
        <v>30</v>
      </c>
      <c r="F187" s="48" t="s">
        <v>68</v>
      </c>
      <c r="G187" s="66" t="s">
        <v>61</v>
      </c>
      <c r="H187" s="57">
        <v>12760000</v>
      </c>
      <c r="I187" s="91">
        <v>12760000</v>
      </c>
      <c r="J187" s="28" t="s">
        <v>64</v>
      </c>
      <c r="K187" s="28" t="s">
        <v>65</v>
      </c>
      <c r="L187" s="131" t="s">
        <v>219</v>
      </c>
    </row>
    <row r="188" spans="1:12" ht="33.75">
      <c r="A188" s="45">
        <v>183</v>
      </c>
      <c r="B188" s="55" t="s">
        <v>221</v>
      </c>
      <c r="C188" s="11" t="s">
        <v>222</v>
      </c>
      <c r="D188" s="21">
        <v>42439</v>
      </c>
      <c r="E188" s="28">
        <v>30</v>
      </c>
      <c r="F188" s="48" t="s">
        <v>68</v>
      </c>
      <c r="G188" s="66" t="s">
        <v>61</v>
      </c>
      <c r="H188" s="57">
        <v>70000000</v>
      </c>
      <c r="I188" s="91">
        <v>70000000</v>
      </c>
      <c r="J188" s="28" t="s">
        <v>64</v>
      </c>
      <c r="K188" s="28" t="s">
        <v>65</v>
      </c>
      <c r="L188" s="131" t="s">
        <v>219</v>
      </c>
    </row>
    <row r="189" spans="1:12" ht="45">
      <c r="A189" s="45">
        <v>184</v>
      </c>
      <c r="B189" s="10">
        <v>39121321</v>
      </c>
      <c r="C189" s="5" t="s">
        <v>223</v>
      </c>
      <c r="D189" s="21">
        <v>42405</v>
      </c>
      <c r="E189" s="10">
        <v>60</v>
      </c>
      <c r="F189" s="48" t="s">
        <v>68</v>
      </c>
      <c r="G189" s="66" t="s">
        <v>224</v>
      </c>
      <c r="H189" s="57">
        <v>20016162</v>
      </c>
      <c r="I189" s="91">
        <v>20016162</v>
      </c>
      <c r="J189" s="28" t="s">
        <v>64</v>
      </c>
      <c r="K189" s="28" t="s">
        <v>65</v>
      </c>
      <c r="L189" s="131" t="s">
        <v>219</v>
      </c>
    </row>
    <row r="190" spans="1:12" ht="33.75">
      <c r="A190" s="45">
        <v>185</v>
      </c>
      <c r="B190" s="10">
        <v>41116000</v>
      </c>
      <c r="C190" s="11" t="s">
        <v>225</v>
      </c>
      <c r="D190" s="21">
        <v>42407</v>
      </c>
      <c r="E190" s="10">
        <v>120</v>
      </c>
      <c r="F190" s="48" t="s">
        <v>68</v>
      </c>
      <c r="G190" s="66" t="s">
        <v>76</v>
      </c>
      <c r="H190" s="57">
        <v>83810417</v>
      </c>
      <c r="I190" s="92">
        <v>83810417</v>
      </c>
      <c r="J190" s="28" t="s">
        <v>64</v>
      </c>
      <c r="K190" s="28" t="s">
        <v>65</v>
      </c>
      <c r="L190" s="131" t="s">
        <v>219</v>
      </c>
    </row>
    <row r="191" spans="1:12" ht="33.75">
      <c r="A191" s="45">
        <v>186</v>
      </c>
      <c r="B191" s="80">
        <v>41121600</v>
      </c>
      <c r="C191" s="11" t="s">
        <v>226</v>
      </c>
      <c r="D191" s="21">
        <v>42408</v>
      </c>
      <c r="E191" s="10">
        <v>30</v>
      </c>
      <c r="F191" s="48" t="s">
        <v>68</v>
      </c>
      <c r="G191" s="66" t="s">
        <v>32</v>
      </c>
      <c r="H191" s="57">
        <v>31981668</v>
      </c>
      <c r="I191" s="92">
        <v>31981668</v>
      </c>
      <c r="J191" s="28" t="s">
        <v>64</v>
      </c>
      <c r="K191" s="28" t="s">
        <v>65</v>
      </c>
      <c r="L191" s="131" t="s">
        <v>219</v>
      </c>
    </row>
    <row r="192" spans="1:12" ht="33.75">
      <c r="A192" s="45">
        <v>187</v>
      </c>
      <c r="B192" s="80">
        <v>39171700</v>
      </c>
      <c r="C192" s="5" t="s">
        <v>227</v>
      </c>
      <c r="D192" s="21">
        <v>42405</v>
      </c>
      <c r="E192" s="28">
        <v>60</v>
      </c>
      <c r="F192" s="48" t="s">
        <v>68</v>
      </c>
      <c r="G192" s="66" t="s">
        <v>76</v>
      </c>
      <c r="H192" s="57">
        <v>13173990</v>
      </c>
      <c r="I192" s="91">
        <v>13173990</v>
      </c>
      <c r="J192" s="28" t="s">
        <v>64</v>
      </c>
      <c r="K192" s="28" t="s">
        <v>65</v>
      </c>
      <c r="L192" s="131" t="s">
        <v>219</v>
      </c>
    </row>
    <row r="193" spans="1:12" ht="33.75">
      <c r="A193" s="45">
        <v>188</v>
      </c>
      <c r="B193" s="55">
        <v>41110000</v>
      </c>
      <c r="C193" s="11" t="s">
        <v>228</v>
      </c>
      <c r="D193" s="21">
        <v>42379</v>
      </c>
      <c r="E193" s="28">
        <v>60</v>
      </c>
      <c r="F193" s="48" t="s">
        <v>68</v>
      </c>
      <c r="G193" s="66" t="s">
        <v>61</v>
      </c>
      <c r="H193" s="57">
        <v>286836713</v>
      </c>
      <c r="I193" s="91">
        <v>286836713</v>
      </c>
      <c r="J193" s="28" t="s">
        <v>64</v>
      </c>
      <c r="K193" s="28" t="s">
        <v>65</v>
      </c>
      <c r="L193" s="131" t="s">
        <v>219</v>
      </c>
    </row>
    <row r="194" spans="1:12" ht="33.75">
      <c r="A194" s="45">
        <v>189</v>
      </c>
      <c r="B194" s="55">
        <v>41110000</v>
      </c>
      <c r="C194" s="11" t="s">
        <v>229</v>
      </c>
      <c r="D194" s="21">
        <v>42379</v>
      </c>
      <c r="E194" s="28">
        <v>60</v>
      </c>
      <c r="F194" s="46" t="s">
        <v>68</v>
      </c>
      <c r="G194" s="66" t="s">
        <v>61</v>
      </c>
      <c r="H194" s="57">
        <v>1050513944</v>
      </c>
      <c r="I194" s="91">
        <v>1050513944</v>
      </c>
      <c r="J194" s="28" t="s">
        <v>64</v>
      </c>
      <c r="K194" s="28" t="s">
        <v>65</v>
      </c>
      <c r="L194" s="131" t="s">
        <v>219</v>
      </c>
    </row>
    <row r="195" spans="1:12" ht="33.75">
      <c r="A195" s="45">
        <v>190</v>
      </c>
      <c r="B195" s="55">
        <v>41110000</v>
      </c>
      <c r="C195" s="11" t="s">
        <v>230</v>
      </c>
      <c r="D195" s="21">
        <v>42379</v>
      </c>
      <c r="E195" s="28">
        <v>60</v>
      </c>
      <c r="F195" s="46" t="s">
        <v>68</v>
      </c>
      <c r="G195" s="66" t="s">
        <v>61</v>
      </c>
      <c r="H195" s="57">
        <v>784241947</v>
      </c>
      <c r="I195" s="91">
        <v>784241947</v>
      </c>
      <c r="J195" s="28" t="s">
        <v>64</v>
      </c>
      <c r="K195" s="28" t="s">
        <v>65</v>
      </c>
      <c r="L195" s="131" t="s">
        <v>219</v>
      </c>
    </row>
    <row r="196" spans="1:12" ht="33.75">
      <c r="A196" s="45">
        <v>191</v>
      </c>
      <c r="B196" s="55">
        <v>43211500</v>
      </c>
      <c r="C196" s="5" t="s">
        <v>231</v>
      </c>
      <c r="D196" s="21">
        <v>42401</v>
      </c>
      <c r="E196" s="28">
        <v>60</v>
      </c>
      <c r="F196" s="48" t="s">
        <v>68</v>
      </c>
      <c r="G196" s="10" t="s">
        <v>61</v>
      </c>
      <c r="H196" s="57">
        <v>140000000</v>
      </c>
      <c r="I196" s="31">
        <v>140000000</v>
      </c>
      <c r="J196" s="28" t="s">
        <v>54</v>
      </c>
      <c r="K196" s="28" t="s">
        <v>65</v>
      </c>
      <c r="L196" s="125" t="s">
        <v>232</v>
      </c>
    </row>
    <row r="197" spans="1:12" ht="33.75">
      <c r="A197" s="45">
        <v>192</v>
      </c>
      <c r="B197" s="55">
        <v>43211500</v>
      </c>
      <c r="C197" s="5" t="s">
        <v>233</v>
      </c>
      <c r="D197" s="21">
        <v>42401</v>
      </c>
      <c r="E197" s="28">
        <v>60</v>
      </c>
      <c r="F197" s="48" t="s">
        <v>68</v>
      </c>
      <c r="G197" s="10" t="s">
        <v>61</v>
      </c>
      <c r="H197" s="57">
        <v>80000000</v>
      </c>
      <c r="I197" s="31">
        <v>80000000</v>
      </c>
      <c r="J197" s="28" t="s">
        <v>54</v>
      </c>
      <c r="K197" s="28" t="s">
        <v>65</v>
      </c>
      <c r="L197" s="125" t="s">
        <v>232</v>
      </c>
    </row>
    <row r="198" spans="1:12" ht="45">
      <c r="A198" s="45">
        <v>193</v>
      </c>
      <c r="B198" s="55">
        <v>30191500</v>
      </c>
      <c r="C198" s="5" t="s">
        <v>234</v>
      </c>
      <c r="D198" s="21">
        <v>42401</v>
      </c>
      <c r="E198" s="28">
        <v>60</v>
      </c>
      <c r="F198" s="48" t="s">
        <v>68</v>
      </c>
      <c r="G198" s="10" t="s">
        <v>61</v>
      </c>
      <c r="H198" s="57">
        <v>100000000</v>
      </c>
      <c r="I198" s="31">
        <v>100000000</v>
      </c>
      <c r="J198" s="28" t="s">
        <v>54</v>
      </c>
      <c r="K198" s="28" t="s">
        <v>65</v>
      </c>
      <c r="L198" s="125" t="s">
        <v>232</v>
      </c>
    </row>
    <row r="199" spans="1:12" ht="33.75">
      <c r="A199" s="45">
        <v>194</v>
      </c>
      <c r="B199" s="55">
        <v>80111600</v>
      </c>
      <c r="C199" s="5" t="s">
        <v>235</v>
      </c>
      <c r="D199" s="21">
        <v>42401</v>
      </c>
      <c r="E199" s="28">
        <v>330</v>
      </c>
      <c r="F199" s="48" t="s">
        <v>62</v>
      </c>
      <c r="G199" s="10" t="s">
        <v>32</v>
      </c>
      <c r="H199" s="57">
        <v>64900000</v>
      </c>
      <c r="I199" s="31">
        <f aca="true" t="shared" si="1" ref="I199:I208">+H199</f>
        <v>64900000</v>
      </c>
      <c r="J199" s="28" t="s">
        <v>54</v>
      </c>
      <c r="K199" s="28" t="s">
        <v>65</v>
      </c>
      <c r="L199" s="125" t="s">
        <v>232</v>
      </c>
    </row>
    <row r="200" spans="1:12" ht="33.75">
      <c r="A200" s="45">
        <v>195</v>
      </c>
      <c r="B200" s="55">
        <v>80111600</v>
      </c>
      <c r="C200" s="5" t="s">
        <v>236</v>
      </c>
      <c r="D200" s="21">
        <v>42401</v>
      </c>
      <c r="E200" s="82">
        <v>330</v>
      </c>
      <c r="F200" s="48" t="s">
        <v>62</v>
      </c>
      <c r="G200" s="10" t="s">
        <v>32</v>
      </c>
      <c r="H200" s="57">
        <v>64900000</v>
      </c>
      <c r="I200" s="31">
        <f t="shared" si="1"/>
        <v>64900000</v>
      </c>
      <c r="J200" s="28" t="s">
        <v>54</v>
      </c>
      <c r="K200" s="28" t="s">
        <v>65</v>
      </c>
      <c r="L200" s="125" t="s">
        <v>232</v>
      </c>
    </row>
    <row r="201" spans="1:12" ht="33.75">
      <c r="A201" s="45">
        <v>196</v>
      </c>
      <c r="B201" s="55">
        <v>80111600</v>
      </c>
      <c r="C201" s="5" t="s">
        <v>236</v>
      </c>
      <c r="D201" s="21">
        <v>42401</v>
      </c>
      <c r="E201" s="82">
        <v>330</v>
      </c>
      <c r="F201" s="48" t="s">
        <v>62</v>
      </c>
      <c r="G201" s="10" t="s">
        <v>32</v>
      </c>
      <c r="H201" s="57">
        <v>64900000</v>
      </c>
      <c r="I201" s="31">
        <f t="shared" si="1"/>
        <v>64900000</v>
      </c>
      <c r="J201" s="28" t="s">
        <v>54</v>
      </c>
      <c r="K201" s="28" t="s">
        <v>65</v>
      </c>
      <c r="L201" s="125" t="s">
        <v>232</v>
      </c>
    </row>
    <row r="202" spans="1:12" ht="33.75">
      <c r="A202" s="45">
        <v>197</v>
      </c>
      <c r="B202" s="55">
        <v>80111600</v>
      </c>
      <c r="C202" s="5" t="s">
        <v>237</v>
      </c>
      <c r="D202" s="21">
        <v>42401</v>
      </c>
      <c r="E202" s="5">
        <v>330</v>
      </c>
      <c r="F202" s="48" t="s">
        <v>62</v>
      </c>
      <c r="G202" s="5" t="s">
        <v>32</v>
      </c>
      <c r="H202" s="57">
        <f aca="true" t="shared" si="2" ref="H202:H208">4100000*11</f>
        <v>45100000</v>
      </c>
      <c r="I202" s="31">
        <f t="shared" si="1"/>
        <v>45100000</v>
      </c>
      <c r="J202" s="82" t="s">
        <v>54</v>
      </c>
      <c r="K202" s="82" t="s">
        <v>65</v>
      </c>
      <c r="L202" s="125" t="s">
        <v>232</v>
      </c>
    </row>
    <row r="203" spans="1:12" ht="33.75">
      <c r="A203" s="45">
        <v>198</v>
      </c>
      <c r="B203" s="55">
        <v>80111600</v>
      </c>
      <c r="C203" s="5" t="s">
        <v>237</v>
      </c>
      <c r="D203" s="21">
        <v>42401</v>
      </c>
      <c r="E203" s="5">
        <v>330</v>
      </c>
      <c r="F203" s="48" t="s">
        <v>62</v>
      </c>
      <c r="G203" s="5" t="s">
        <v>32</v>
      </c>
      <c r="H203" s="57">
        <f t="shared" si="2"/>
        <v>45100000</v>
      </c>
      <c r="I203" s="31">
        <f t="shared" si="1"/>
        <v>45100000</v>
      </c>
      <c r="J203" s="82" t="s">
        <v>54</v>
      </c>
      <c r="K203" s="82" t="s">
        <v>65</v>
      </c>
      <c r="L203" s="125" t="s">
        <v>232</v>
      </c>
    </row>
    <row r="204" spans="1:12" ht="33.75">
      <c r="A204" s="45">
        <v>199</v>
      </c>
      <c r="B204" s="55">
        <v>80111600</v>
      </c>
      <c r="C204" s="5" t="s">
        <v>237</v>
      </c>
      <c r="D204" s="21">
        <v>42401</v>
      </c>
      <c r="E204" s="5">
        <v>330</v>
      </c>
      <c r="F204" s="48" t="s">
        <v>62</v>
      </c>
      <c r="G204" s="5" t="s">
        <v>32</v>
      </c>
      <c r="H204" s="57">
        <f t="shared" si="2"/>
        <v>45100000</v>
      </c>
      <c r="I204" s="31">
        <f t="shared" si="1"/>
        <v>45100000</v>
      </c>
      <c r="J204" s="82" t="s">
        <v>54</v>
      </c>
      <c r="K204" s="82" t="s">
        <v>65</v>
      </c>
      <c r="L204" s="125" t="s">
        <v>232</v>
      </c>
    </row>
    <row r="205" spans="1:12" ht="33.75">
      <c r="A205" s="45">
        <v>200</v>
      </c>
      <c r="B205" s="55">
        <v>80111600</v>
      </c>
      <c r="C205" s="5" t="s">
        <v>237</v>
      </c>
      <c r="D205" s="21">
        <v>42401</v>
      </c>
      <c r="E205" s="5">
        <v>330</v>
      </c>
      <c r="F205" s="48" t="s">
        <v>62</v>
      </c>
      <c r="G205" s="5" t="s">
        <v>32</v>
      </c>
      <c r="H205" s="57">
        <f t="shared" si="2"/>
        <v>45100000</v>
      </c>
      <c r="I205" s="31">
        <f t="shared" si="1"/>
        <v>45100000</v>
      </c>
      <c r="J205" s="82" t="s">
        <v>54</v>
      </c>
      <c r="K205" s="82" t="s">
        <v>65</v>
      </c>
      <c r="L205" s="125" t="s">
        <v>232</v>
      </c>
    </row>
    <row r="206" spans="1:12" ht="33.75">
      <c r="A206" s="45">
        <v>201</v>
      </c>
      <c r="B206" s="55">
        <v>80111600</v>
      </c>
      <c r="C206" s="5" t="s">
        <v>237</v>
      </c>
      <c r="D206" s="21">
        <v>42401</v>
      </c>
      <c r="E206" s="5">
        <v>330</v>
      </c>
      <c r="F206" s="48" t="s">
        <v>62</v>
      </c>
      <c r="G206" s="5" t="s">
        <v>32</v>
      </c>
      <c r="H206" s="57">
        <f t="shared" si="2"/>
        <v>45100000</v>
      </c>
      <c r="I206" s="31">
        <f t="shared" si="1"/>
        <v>45100000</v>
      </c>
      <c r="J206" s="82" t="s">
        <v>54</v>
      </c>
      <c r="K206" s="82" t="s">
        <v>65</v>
      </c>
      <c r="L206" s="125" t="s">
        <v>232</v>
      </c>
    </row>
    <row r="207" spans="1:12" ht="33.75">
      <c r="A207" s="45">
        <v>202</v>
      </c>
      <c r="B207" s="55">
        <v>80111600</v>
      </c>
      <c r="C207" s="5" t="s">
        <v>238</v>
      </c>
      <c r="D207" s="21">
        <v>42401</v>
      </c>
      <c r="E207" s="82">
        <v>330</v>
      </c>
      <c r="F207" s="48" t="s">
        <v>62</v>
      </c>
      <c r="G207" s="10" t="s">
        <v>32</v>
      </c>
      <c r="H207" s="57">
        <f t="shared" si="2"/>
        <v>45100000</v>
      </c>
      <c r="I207" s="31">
        <f t="shared" si="1"/>
        <v>45100000</v>
      </c>
      <c r="J207" s="28" t="s">
        <v>54</v>
      </c>
      <c r="K207" s="28" t="s">
        <v>65</v>
      </c>
      <c r="L207" s="125" t="s">
        <v>232</v>
      </c>
    </row>
    <row r="208" spans="1:12" ht="33.75">
      <c r="A208" s="45">
        <v>203</v>
      </c>
      <c r="B208" s="55">
        <v>80111600</v>
      </c>
      <c r="C208" s="5" t="s">
        <v>238</v>
      </c>
      <c r="D208" s="21">
        <v>42401</v>
      </c>
      <c r="E208" s="82">
        <v>330</v>
      </c>
      <c r="F208" s="48" t="s">
        <v>62</v>
      </c>
      <c r="G208" s="10" t="s">
        <v>32</v>
      </c>
      <c r="H208" s="57">
        <f t="shared" si="2"/>
        <v>45100000</v>
      </c>
      <c r="I208" s="31">
        <f t="shared" si="1"/>
        <v>45100000</v>
      </c>
      <c r="J208" s="28" t="s">
        <v>54</v>
      </c>
      <c r="K208" s="28" t="s">
        <v>65</v>
      </c>
      <c r="L208" s="125" t="s">
        <v>232</v>
      </c>
    </row>
    <row r="209" spans="1:12" ht="45">
      <c r="A209" s="45">
        <v>204</v>
      </c>
      <c r="B209" s="55">
        <v>80111600</v>
      </c>
      <c r="C209" s="5" t="s">
        <v>239</v>
      </c>
      <c r="D209" s="21">
        <v>42401</v>
      </c>
      <c r="E209" s="28">
        <v>330</v>
      </c>
      <c r="F209" s="48" t="s">
        <v>62</v>
      </c>
      <c r="G209" s="10" t="s">
        <v>32</v>
      </c>
      <c r="H209" s="57">
        <f>1365000*11</f>
        <v>15015000</v>
      </c>
      <c r="I209" s="31">
        <f>1365000*11</f>
        <v>15015000</v>
      </c>
      <c r="J209" s="28" t="s">
        <v>54</v>
      </c>
      <c r="K209" s="28" t="s">
        <v>65</v>
      </c>
      <c r="L209" s="125" t="s">
        <v>232</v>
      </c>
    </row>
    <row r="210" spans="1:12" ht="22.5">
      <c r="A210" s="45">
        <v>205</v>
      </c>
      <c r="B210" s="55">
        <v>94131503</v>
      </c>
      <c r="C210" s="5" t="s">
        <v>240</v>
      </c>
      <c r="D210" s="21">
        <v>42430</v>
      </c>
      <c r="E210" s="28">
        <v>360</v>
      </c>
      <c r="F210" s="48" t="s">
        <v>62</v>
      </c>
      <c r="G210" s="10" t="s">
        <v>32</v>
      </c>
      <c r="H210" s="57">
        <v>4500000</v>
      </c>
      <c r="I210" s="31">
        <v>4500000</v>
      </c>
      <c r="J210" s="28" t="s">
        <v>54</v>
      </c>
      <c r="K210" s="28" t="s">
        <v>65</v>
      </c>
      <c r="L210" s="125" t="s">
        <v>232</v>
      </c>
    </row>
    <row r="211" spans="1:12" ht="123.75">
      <c r="A211" s="45">
        <v>206</v>
      </c>
      <c r="B211" s="11">
        <v>84111500</v>
      </c>
      <c r="C211" s="30" t="s">
        <v>241</v>
      </c>
      <c r="D211" s="21">
        <v>42401</v>
      </c>
      <c r="E211" s="93">
        <v>180</v>
      </c>
      <c r="F211" s="47" t="s">
        <v>62</v>
      </c>
      <c r="G211" s="10" t="s">
        <v>242</v>
      </c>
      <c r="H211" s="57">
        <f>2860000*6</f>
        <v>17160000</v>
      </c>
      <c r="I211" s="31">
        <f aca="true" t="shared" si="3" ref="I211:I257">H211</f>
        <v>17160000</v>
      </c>
      <c r="J211" s="10" t="s">
        <v>64</v>
      </c>
      <c r="K211" s="10" t="s">
        <v>65</v>
      </c>
      <c r="L211" s="125" t="s">
        <v>243</v>
      </c>
    </row>
    <row r="212" spans="1:12" ht="101.25">
      <c r="A212" s="45">
        <v>207</v>
      </c>
      <c r="B212" s="11">
        <v>80111607</v>
      </c>
      <c r="C212" s="30" t="s">
        <v>244</v>
      </c>
      <c r="D212" s="21">
        <v>42387</v>
      </c>
      <c r="E212" s="93">
        <v>180</v>
      </c>
      <c r="F212" s="47" t="s">
        <v>62</v>
      </c>
      <c r="G212" s="10" t="s">
        <v>242</v>
      </c>
      <c r="H212" s="57">
        <f>4100000*6</f>
        <v>24600000</v>
      </c>
      <c r="I212" s="31">
        <f t="shared" si="3"/>
        <v>24600000</v>
      </c>
      <c r="J212" s="10" t="s">
        <v>64</v>
      </c>
      <c r="K212" s="10" t="s">
        <v>65</v>
      </c>
      <c r="L212" s="125" t="s">
        <v>243</v>
      </c>
    </row>
    <row r="213" spans="1:12" ht="56.25">
      <c r="A213" s="45">
        <v>208</v>
      </c>
      <c r="B213" s="11">
        <v>80111601</v>
      </c>
      <c r="C213" s="30" t="s">
        <v>245</v>
      </c>
      <c r="D213" s="21">
        <v>42401</v>
      </c>
      <c r="E213" s="93">
        <v>180</v>
      </c>
      <c r="F213" s="47" t="s">
        <v>62</v>
      </c>
      <c r="G213" s="10" t="s">
        <v>61</v>
      </c>
      <c r="H213" s="57">
        <f>1138000*6</f>
        <v>6828000</v>
      </c>
      <c r="I213" s="31">
        <f t="shared" si="3"/>
        <v>6828000</v>
      </c>
      <c r="J213" s="10" t="s">
        <v>64</v>
      </c>
      <c r="K213" s="10" t="s">
        <v>65</v>
      </c>
      <c r="L213" s="125" t="s">
        <v>243</v>
      </c>
    </row>
    <row r="214" spans="1:12" ht="45">
      <c r="A214" s="45">
        <v>209</v>
      </c>
      <c r="B214" s="11">
        <v>80111601</v>
      </c>
      <c r="C214" s="30" t="s">
        <v>246</v>
      </c>
      <c r="D214" s="21">
        <v>42401</v>
      </c>
      <c r="E214" s="93">
        <v>180</v>
      </c>
      <c r="F214" s="47" t="s">
        <v>62</v>
      </c>
      <c r="G214" s="10" t="s">
        <v>242</v>
      </c>
      <c r="H214" s="57">
        <f>4100000*6</f>
        <v>24600000</v>
      </c>
      <c r="I214" s="31">
        <f t="shared" si="3"/>
        <v>24600000</v>
      </c>
      <c r="J214" s="10" t="s">
        <v>64</v>
      </c>
      <c r="K214" s="10" t="s">
        <v>65</v>
      </c>
      <c r="L214" s="125" t="s">
        <v>243</v>
      </c>
    </row>
    <row r="215" spans="1:12" ht="45">
      <c r="A215" s="45">
        <v>210</v>
      </c>
      <c r="B215" s="11">
        <v>80111601</v>
      </c>
      <c r="C215" s="30" t="s">
        <v>396</v>
      </c>
      <c r="D215" s="21">
        <v>42381</v>
      </c>
      <c r="E215" s="93">
        <v>180</v>
      </c>
      <c r="F215" s="47" t="s">
        <v>62</v>
      </c>
      <c r="G215" s="10" t="s">
        <v>242</v>
      </c>
      <c r="H215" s="57">
        <f>4100000*6</f>
        <v>24600000</v>
      </c>
      <c r="I215" s="31">
        <f t="shared" si="3"/>
        <v>24600000</v>
      </c>
      <c r="J215" s="10" t="s">
        <v>64</v>
      </c>
      <c r="K215" s="10" t="s">
        <v>65</v>
      </c>
      <c r="L215" s="125" t="s">
        <v>243</v>
      </c>
    </row>
    <row r="216" spans="1:12" ht="78.75">
      <c r="A216" s="45">
        <v>211</v>
      </c>
      <c r="B216" s="11">
        <v>80111601</v>
      </c>
      <c r="C216" s="30" t="s">
        <v>247</v>
      </c>
      <c r="D216" s="21">
        <v>42401</v>
      </c>
      <c r="E216" s="93">
        <v>180</v>
      </c>
      <c r="F216" s="47" t="s">
        <v>62</v>
      </c>
      <c r="G216" s="10" t="s">
        <v>242</v>
      </c>
      <c r="H216" s="57">
        <f>1700000*6</f>
        <v>10200000</v>
      </c>
      <c r="I216" s="31">
        <f t="shared" si="3"/>
        <v>10200000</v>
      </c>
      <c r="J216" s="10" t="s">
        <v>64</v>
      </c>
      <c r="K216" s="10" t="s">
        <v>65</v>
      </c>
      <c r="L216" s="125" t="s">
        <v>243</v>
      </c>
    </row>
    <row r="217" spans="1:12" ht="56.25">
      <c r="A217" s="45">
        <v>212</v>
      </c>
      <c r="B217" s="11">
        <v>80111601</v>
      </c>
      <c r="C217" s="30" t="s">
        <v>368</v>
      </c>
      <c r="D217" s="21">
        <v>42383</v>
      </c>
      <c r="E217" s="93">
        <v>180</v>
      </c>
      <c r="F217" s="47" t="s">
        <v>62</v>
      </c>
      <c r="G217" s="10" t="s">
        <v>242</v>
      </c>
      <c r="H217" s="57">
        <v>18600000</v>
      </c>
      <c r="I217" s="3">
        <v>18600000</v>
      </c>
      <c r="J217" s="28" t="s">
        <v>54</v>
      </c>
      <c r="K217" s="28" t="s">
        <v>422</v>
      </c>
      <c r="L217" s="125" t="s">
        <v>406</v>
      </c>
    </row>
    <row r="218" spans="1:12" ht="45">
      <c r="A218" s="45">
        <v>213</v>
      </c>
      <c r="B218" s="11">
        <v>80111601</v>
      </c>
      <c r="C218" s="30" t="s">
        <v>248</v>
      </c>
      <c r="D218" s="21">
        <v>42401</v>
      </c>
      <c r="E218" s="93">
        <v>180</v>
      </c>
      <c r="F218" s="47" t="s">
        <v>62</v>
      </c>
      <c r="G218" s="10" t="s">
        <v>242</v>
      </c>
      <c r="H218" s="57">
        <f>3100000*6</f>
        <v>18600000</v>
      </c>
      <c r="I218" s="3">
        <f t="shared" si="3"/>
        <v>18600000</v>
      </c>
      <c r="J218" s="10" t="s">
        <v>64</v>
      </c>
      <c r="K218" s="10" t="s">
        <v>65</v>
      </c>
      <c r="L218" s="125" t="s">
        <v>243</v>
      </c>
    </row>
    <row r="219" spans="1:12" ht="45">
      <c r="A219" s="45">
        <v>214</v>
      </c>
      <c r="B219" s="11">
        <v>80111601</v>
      </c>
      <c r="C219" s="30" t="s">
        <v>249</v>
      </c>
      <c r="D219" s="21">
        <v>42401</v>
      </c>
      <c r="E219" s="93">
        <v>180</v>
      </c>
      <c r="F219" s="47" t="s">
        <v>62</v>
      </c>
      <c r="G219" s="10" t="s">
        <v>242</v>
      </c>
      <c r="H219" s="57">
        <f>3100000*6</f>
        <v>18600000</v>
      </c>
      <c r="I219" s="3">
        <f t="shared" si="3"/>
        <v>18600000</v>
      </c>
      <c r="J219" s="10" t="s">
        <v>64</v>
      </c>
      <c r="K219" s="10" t="s">
        <v>65</v>
      </c>
      <c r="L219" s="125" t="s">
        <v>243</v>
      </c>
    </row>
    <row r="220" spans="1:12" ht="45">
      <c r="A220" s="45">
        <v>215</v>
      </c>
      <c r="B220" s="11">
        <v>80111601</v>
      </c>
      <c r="C220" s="30" t="s">
        <v>250</v>
      </c>
      <c r="D220" s="21">
        <v>42401</v>
      </c>
      <c r="E220" s="93">
        <v>180</v>
      </c>
      <c r="F220" s="47" t="s">
        <v>62</v>
      </c>
      <c r="G220" s="10" t="s">
        <v>242</v>
      </c>
      <c r="H220" s="57">
        <f>3100000*6</f>
        <v>18600000</v>
      </c>
      <c r="I220" s="3">
        <f t="shared" si="3"/>
        <v>18600000</v>
      </c>
      <c r="J220" s="10" t="s">
        <v>64</v>
      </c>
      <c r="K220" s="10" t="s">
        <v>65</v>
      </c>
      <c r="L220" s="125" t="s">
        <v>243</v>
      </c>
    </row>
    <row r="221" spans="1:12" ht="78.75">
      <c r="A221" s="45">
        <v>216</v>
      </c>
      <c r="B221" s="11">
        <v>80111601</v>
      </c>
      <c r="C221" s="30" t="s">
        <v>251</v>
      </c>
      <c r="D221" s="21">
        <v>42387</v>
      </c>
      <c r="E221" s="1">
        <v>180</v>
      </c>
      <c r="F221" s="47" t="s">
        <v>62</v>
      </c>
      <c r="G221" s="10" t="s">
        <v>242</v>
      </c>
      <c r="H221" s="57">
        <f>1700000*6.4</f>
        <v>10880000</v>
      </c>
      <c r="I221" s="3">
        <f t="shared" si="3"/>
        <v>10880000</v>
      </c>
      <c r="J221" s="10" t="s">
        <v>64</v>
      </c>
      <c r="K221" s="10" t="s">
        <v>65</v>
      </c>
      <c r="L221" s="125" t="s">
        <v>243</v>
      </c>
    </row>
    <row r="222" spans="1:12" ht="67.5">
      <c r="A222" s="45">
        <v>217</v>
      </c>
      <c r="B222" s="80">
        <v>90121502</v>
      </c>
      <c r="C222" s="30" t="s">
        <v>252</v>
      </c>
      <c r="D222" s="21">
        <v>42401</v>
      </c>
      <c r="E222" s="1">
        <v>180</v>
      </c>
      <c r="F222" s="47" t="s">
        <v>68</v>
      </c>
      <c r="G222" s="10" t="s">
        <v>61</v>
      </c>
      <c r="H222" s="57">
        <v>53000000</v>
      </c>
      <c r="I222" s="83">
        <f t="shared" si="3"/>
        <v>53000000</v>
      </c>
      <c r="J222" s="10" t="s">
        <v>64</v>
      </c>
      <c r="K222" s="10" t="s">
        <v>65</v>
      </c>
      <c r="L222" s="125" t="s">
        <v>243</v>
      </c>
    </row>
    <row r="223" spans="1:12" ht="45">
      <c r="A223" s="45">
        <v>218</v>
      </c>
      <c r="B223" s="11">
        <v>78000000</v>
      </c>
      <c r="C223" s="30" t="s">
        <v>253</v>
      </c>
      <c r="D223" s="21">
        <v>42401</v>
      </c>
      <c r="E223" s="1">
        <v>180</v>
      </c>
      <c r="F223" s="47" t="s">
        <v>68</v>
      </c>
      <c r="G223" s="10" t="s">
        <v>61</v>
      </c>
      <c r="H223" s="57">
        <v>15000000</v>
      </c>
      <c r="I223" s="83">
        <f t="shared" si="3"/>
        <v>15000000</v>
      </c>
      <c r="J223" s="10" t="s">
        <v>64</v>
      </c>
      <c r="K223" s="10" t="s">
        <v>65</v>
      </c>
      <c r="L223" s="125" t="s">
        <v>243</v>
      </c>
    </row>
    <row r="224" spans="1:12" ht="67.5">
      <c r="A224" s="45">
        <v>219</v>
      </c>
      <c r="B224" s="11">
        <v>90111600</v>
      </c>
      <c r="C224" s="30" t="s">
        <v>254</v>
      </c>
      <c r="D224" s="21">
        <v>42401</v>
      </c>
      <c r="E224" s="1">
        <v>180</v>
      </c>
      <c r="F224" s="47" t="s">
        <v>68</v>
      </c>
      <c r="G224" s="10" t="s">
        <v>61</v>
      </c>
      <c r="H224" s="57">
        <v>45000000</v>
      </c>
      <c r="I224" s="29">
        <f t="shared" si="3"/>
        <v>45000000</v>
      </c>
      <c r="J224" s="10" t="s">
        <v>64</v>
      </c>
      <c r="K224" s="10" t="s">
        <v>65</v>
      </c>
      <c r="L224" s="125" t="s">
        <v>243</v>
      </c>
    </row>
    <row r="225" spans="1:12" ht="78.75">
      <c r="A225" s="45">
        <v>220</v>
      </c>
      <c r="B225" s="11">
        <v>80000000</v>
      </c>
      <c r="C225" s="30" t="s">
        <v>255</v>
      </c>
      <c r="D225" s="21">
        <v>42401</v>
      </c>
      <c r="E225" s="1">
        <v>180</v>
      </c>
      <c r="F225" s="47" t="s">
        <v>256</v>
      </c>
      <c r="G225" s="10" t="s">
        <v>242</v>
      </c>
      <c r="H225" s="57">
        <v>250000000</v>
      </c>
      <c r="I225" s="3">
        <f t="shared" si="3"/>
        <v>250000000</v>
      </c>
      <c r="J225" s="10" t="s">
        <v>64</v>
      </c>
      <c r="K225" s="10" t="s">
        <v>65</v>
      </c>
      <c r="L225" s="125" t="s">
        <v>243</v>
      </c>
    </row>
    <row r="226" spans="1:12" ht="56.25">
      <c r="A226" s="45">
        <v>221</v>
      </c>
      <c r="B226" s="11">
        <v>80111601</v>
      </c>
      <c r="C226" s="30" t="s">
        <v>362</v>
      </c>
      <c r="D226" s="21">
        <v>42381</v>
      </c>
      <c r="E226" s="93">
        <v>195</v>
      </c>
      <c r="F226" s="47" t="s">
        <v>62</v>
      </c>
      <c r="G226" s="10" t="s">
        <v>242</v>
      </c>
      <c r="H226" s="57">
        <v>11050000</v>
      </c>
      <c r="I226" s="31">
        <v>11050000</v>
      </c>
      <c r="J226" s="10" t="s">
        <v>64</v>
      </c>
      <c r="K226" s="10" t="s">
        <v>65</v>
      </c>
      <c r="L226" s="125" t="s">
        <v>257</v>
      </c>
    </row>
    <row r="227" spans="1:12" ht="67.5">
      <c r="A227" s="45">
        <v>222</v>
      </c>
      <c r="B227" s="11">
        <v>80111601</v>
      </c>
      <c r="C227" s="30" t="s">
        <v>363</v>
      </c>
      <c r="D227" s="21">
        <v>42381</v>
      </c>
      <c r="E227" s="93">
        <v>198</v>
      </c>
      <c r="F227" s="47" t="s">
        <v>62</v>
      </c>
      <c r="G227" s="10" t="s">
        <v>242</v>
      </c>
      <c r="H227" s="57">
        <f>3100000*6.6</f>
        <v>20460000</v>
      </c>
      <c r="I227" s="31">
        <f>3100000*6.6</f>
        <v>20460000</v>
      </c>
      <c r="J227" s="10" t="s">
        <v>64</v>
      </c>
      <c r="K227" s="10" t="s">
        <v>65</v>
      </c>
      <c r="L227" s="125" t="s">
        <v>257</v>
      </c>
    </row>
    <row r="228" spans="1:12" ht="56.25">
      <c r="A228" s="45">
        <v>223</v>
      </c>
      <c r="B228" s="11">
        <v>80111601</v>
      </c>
      <c r="C228" s="30" t="s">
        <v>364</v>
      </c>
      <c r="D228" s="21">
        <v>42381</v>
      </c>
      <c r="E228" s="93">
        <v>195</v>
      </c>
      <c r="F228" s="47" t="s">
        <v>62</v>
      </c>
      <c r="G228" s="10" t="s">
        <v>242</v>
      </c>
      <c r="H228" s="57">
        <v>7397000</v>
      </c>
      <c r="I228" s="31">
        <v>7397000</v>
      </c>
      <c r="J228" s="10" t="s">
        <v>64</v>
      </c>
      <c r="K228" s="10" t="s">
        <v>65</v>
      </c>
      <c r="L228" s="125" t="s">
        <v>257</v>
      </c>
    </row>
    <row r="229" spans="1:12" ht="56.25">
      <c r="A229" s="45">
        <v>224</v>
      </c>
      <c r="B229" s="11">
        <v>80111601</v>
      </c>
      <c r="C229" s="30" t="s">
        <v>364</v>
      </c>
      <c r="D229" s="21">
        <v>42381</v>
      </c>
      <c r="E229" s="93">
        <v>195</v>
      </c>
      <c r="F229" s="47" t="s">
        <v>62</v>
      </c>
      <c r="G229" s="10" t="s">
        <v>242</v>
      </c>
      <c r="H229" s="57">
        <v>7397000</v>
      </c>
      <c r="I229" s="31">
        <v>7397000</v>
      </c>
      <c r="J229" s="10" t="s">
        <v>64</v>
      </c>
      <c r="K229" s="10" t="s">
        <v>65</v>
      </c>
      <c r="L229" s="125" t="s">
        <v>257</v>
      </c>
    </row>
    <row r="230" spans="1:12" ht="56.25">
      <c r="A230" s="45">
        <v>225</v>
      </c>
      <c r="B230" s="11">
        <v>80111623</v>
      </c>
      <c r="C230" s="30" t="s">
        <v>258</v>
      </c>
      <c r="D230" s="21">
        <v>42374</v>
      </c>
      <c r="E230" s="1">
        <v>90</v>
      </c>
      <c r="F230" s="48" t="s">
        <v>68</v>
      </c>
      <c r="G230" s="10" t="s">
        <v>259</v>
      </c>
      <c r="H230" s="57">
        <v>15000000</v>
      </c>
      <c r="I230" s="3">
        <f t="shared" si="3"/>
        <v>15000000</v>
      </c>
      <c r="J230" s="10" t="s">
        <v>64</v>
      </c>
      <c r="K230" s="10" t="s">
        <v>65</v>
      </c>
      <c r="L230" s="125" t="s">
        <v>260</v>
      </c>
    </row>
    <row r="231" spans="1:12" ht="168.75">
      <c r="A231" s="45">
        <v>226</v>
      </c>
      <c r="B231" s="11">
        <v>80111614</v>
      </c>
      <c r="C231" s="30" t="s">
        <v>381</v>
      </c>
      <c r="D231" s="21">
        <v>42383</v>
      </c>
      <c r="E231" s="93">
        <v>30</v>
      </c>
      <c r="F231" s="47" t="s">
        <v>62</v>
      </c>
      <c r="G231" s="10" t="s">
        <v>242</v>
      </c>
      <c r="H231" s="57">
        <v>3750000</v>
      </c>
      <c r="I231" s="3">
        <f t="shared" si="3"/>
        <v>3750000</v>
      </c>
      <c r="J231" s="10" t="s">
        <v>64</v>
      </c>
      <c r="K231" s="10" t="s">
        <v>65</v>
      </c>
      <c r="L231" s="125" t="s">
        <v>383</v>
      </c>
    </row>
    <row r="232" spans="1:12" ht="135">
      <c r="A232" s="45">
        <v>227</v>
      </c>
      <c r="B232" s="11">
        <v>80111604</v>
      </c>
      <c r="C232" s="30" t="s">
        <v>380</v>
      </c>
      <c r="D232" s="21">
        <v>42383</v>
      </c>
      <c r="E232" s="93">
        <v>30</v>
      </c>
      <c r="F232" s="47" t="s">
        <v>62</v>
      </c>
      <c r="G232" s="10" t="s">
        <v>242</v>
      </c>
      <c r="H232" s="57">
        <v>2500000</v>
      </c>
      <c r="I232" s="3">
        <f t="shared" si="3"/>
        <v>2500000</v>
      </c>
      <c r="J232" s="10" t="s">
        <v>64</v>
      </c>
      <c r="K232" s="10" t="s">
        <v>65</v>
      </c>
      <c r="L232" s="125" t="s">
        <v>383</v>
      </c>
    </row>
    <row r="233" spans="1:12" ht="67.5">
      <c r="A233" s="45">
        <v>228</v>
      </c>
      <c r="B233" s="11">
        <v>80111604</v>
      </c>
      <c r="C233" s="30" t="s">
        <v>385</v>
      </c>
      <c r="D233" s="21">
        <v>42383</v>
      </c>
      <c r="E233" s="93">
        <v>30</v>
      </c>
      <c r="F233" s="47" t="s">
        <v>62</v>
      </c>
      <c r="G233" s="10" t="s">
        <v>242</v>
      </c>
      <c r="H233" s="57">
        <v>2638000</v>
      </c>
      <c r="I233" s="3">
        <f t="shared" si="3"/>
        <v>2638000</v>
      </c>
      <c r="J233" s="10" t="s">
        <v>64</v>
      </c>
      <c r="K233" s="10" t="s">
        <v>65</v>
      </c>
      <c r="L233" s="125" t="s">
        <v>383</v>
      </c>
    </row>
    <row r="234" spans="1:12" ht="135">
      <c r="A234" s="45">
        <v>229</v>
      </c>
      <c r="B234" s="11">
        <v>80111604</v>
      </c>
      <c r="C234" s="30" t="s">
        <v>384</v>
      </c>
      <c r="D234" s="21">
        <v>42383</v>
      </c>
      <c r="E234" s="93">
        <v>30</v>
      </c>
      <c r="F234" s="47" t="s">
        <v>62</v>
      </c>
      <c r="G234" s="10" t="s">
        <v>242</v>
      </c>
      <c r="H234" s="57">
        <v>2500000</v>
      </c>
      <c r="I234" s="3">
        <f t="shared" si="3"/>
        <v>2500000</v>
      </c>
      <c r="J234" s="10" t="s">
        <v>64</v>
      </c>
      <c r="K234" s="10" t="s">
        <v>65</v>
      </c>
      <c r="L234" s="125" t="s">
        <v>260</v>
      </c>
    </row>
    <row r="235" spans="1:12" ht="146.25">
      <c r="A235" s="45">
        <v>230</v>
      </c>
      <c r="B235" s="11">
        <v>80111604</v>
      </c>
      <c r="C235" s="30" t="s">
        <v>382</v>
      </c>
      <c r="D235" s="21">
        <v>42373</v>
      </c>
      <c r="E235" s="93">
        <v>30</v>
      </c>
      <c r="F235" s="47" t="s">
        <v>62</v>
      </c>
      <c r="G235" s="10" t="s">
        <v>242</v>
      </c>
      <c r="H235" s="57">
        <v>1741666</v>
      </c>
      <c r="I235" s="3">
        <f t="shared" si="3"/>
        <v>1741666</v>
      </c>
      <c r="J235" s="10" t="s">
        <v>64</v>
      </c>
      <c r="K235" s="10" t="s">
        <v>65</v>
      </c>
      <c r="L235" s="125" t="s">
        <v>383</v>
      </c>
    </row>
    <row r="236" spans="1:12" ht="45">
      <c r="A236" s="45">
        <v>231</v>
      </c>
      <c r="B236" s="11">
        <v>80111604</v>
      </c>
      <c r="C236" s="30" t="s">
        <v>261</v>
      </c>
      <c r="D236" s="21">
        <v>42373</v>
      </c>
      <c r="E236" s="1">
        <v>90</v>
      </c>
      <c r="F236" s="47" t="s">
        <v>62</v>
      </c>
      <c r="G236" s="10" t="s">
        <v>259</v>
      </c>
      <c r="H236" s="57">
        <v>4800000</v>
      </c>
      <c r="I236" s="3">
        <f t="shared" si="3"/>
        <v>4800000</v>
      </c>
      <c r="J236" s="10" t="s">
        <v>64</v>
      </c>
      <c r="K236" s="10" t="s">
        <v>65</v>
      </c>
      <c r="L236" s="125" t="s">
        <v>260</v>
      </c>
    </row>
    <row r="237" spans="1:12" ht="33.75">
      <c r="A237" s="45">
        <v>232</v>
      </c>
      <c r="B237" s="11">
        <v>77121701</v>
      </c>
      <c r="C237" s="30" t="s">
        <v>262</v>
      </c>
      <c r="D237" s="21">
        <v>42373</v>
      </c>
      <c r="E237" s="1">
        <v>90</v>
      </c>
      <c r="F237" s="48" t="s">
        <v>68</v>
      </c>
      <c r="G237" s="10" t="s">
        <v>259</v>
      </c>
      <c r="H237" s="57">
        <v>25303200</v>
      </c>
      <c r="I237" s="3">
        <f t="shared" si="3"/>
        <v>25303200</v>
      </c>
      <c r="J237" s="10" t="s">
        <v>64</v>
      </c>
      <c r="K237" s="10" t="s">
        <v>65</v>
      </c>
      <c r="L237" s="125" t="s">
        <v>260</v>
      </c>
    </row>
    <row r="238" spans="1:12" ht="33.75">
      <c r="A238" s="45">
        <v>233</v>
      </c>
      <c r="B238" s="11">
        <v>80111604</v>
      </c>
      <c r="C238" s="30" t="s">
        <v>263</v>
      </c>
      <c r="D238" s="21">
        <v>42373</v>
      </c>
      <c r="E238" s="1">
        <v>90</v>
      </c>
      <c r="F238" s="48" t="s">
        <v>264</v>
      </c>
      <c r="G238" s="10" t="s">
        <v>259</v>
      </c>
      <c r="H238" s="57">
        <v>7000000</v>
      </c>
      <c r="I238" s="3">
        <f t="shared" si="3"/>
        <v>7000000</v>
      </c>
      <c r="J238" s="10" t="s">
        <v>64</v>
      </c>
      <c r="K238" s="10" t="s">
        <v>65</v>
      </c>
      <c r="L238" s="125" t="s">
        <v>260</v>
      </c>
    </row>
    <row r="239" spans="1:12" ht="123.75">
      <c r="A239" s="45">
        <v>234</v>
      </c>
      <c r="B239" s="11">
        <v>80111623</v>
      </c>
      <c r="C239" s="94" t="s">
        <v>265</v>
      </c>
      <c r="D239" s="21">
        <v>42373</v>
      </c>
      <c r="E239" s="1">
        <v>180</v>
      </c>
      <c r="F239" s="48" t="s">
        <v>68</v>
      </c>
      <c r="G239" s="10" t="s">
        <v>259</v>
      </c>
      <c r="H239" s="57">
        <v>6808000</v>
      </c>
      <c r="I239" s="3">
        <f>H239</f>
        <v>6808000</v>
      </c>
      <c r="J239" s="10" t="s">
        <v>64</v>
      </c>
      <c r="K239" s="10" t="s">
        <v>65</v>
      </c>
      <c r="L239" s="128" t="s">
        <v>345</v>
      </c>
    </row>
    <row r="240" spans="1:12" ht="67.5">
      <c r="A240" s="45">
        <v>235</v>
      </c>
      <c r="B240" s="11">
        <v>80111604</v>
      </c>
      <c r="C240" s="94" t="s">
        <v>372</v>
      </c>
      <c r="D240" s="21">
        <v>42373</v>
      </c>
      <c r="E240" s="93">
        <v>30</v>
      </c>
      <c r="F240" s="46" t="s">
        <v>62</v>
      </c>
      <c r="G240" s="10" t="s">
        <v>242</v>
      </c>
      <c r="H240" s="57">
        <v>4900000</v>
      </c>
      <c r="I240" s="31">
        <v>4900000</v>
      </c>
      <c r="J240" s="10" t="s">
        <v>64</v>
      </c>
      <c r="K240" s="10" t="s">
        <v>65</v>
      </c>
      <c r="L240" s="128" t="s">
        <v>345</v>
      </c>
    </row>
    <row r="241" spans="1:12" ht="78.75">
      <c r="A241" s="45">
        <v>236</v>
      </c>
      <c r="B241" s="11">
        <v>80111604</v>
      </c>
      <c r="C241" s="94" t="s">
        <v>371</v>
      </c>
      <c r="D241" s="21">
        <v>42373</v>
      </c>
      <c r="E241" s="93">
        <v>30</v>
      </c>
      <c r="F241" s="46" t="s">
        <v>62</v>
      </c>
      <c r="G241" s="10" t="s">
        <v>242</v>
      </c>
      <c r="H241" s="57">
        <v>4000000</v>
      </c>
      <c r="I241" s="3">
        <f t="shared" si="3"/>
        <v>4000000</v>
      </c>
      <c r="J241" s="10" t="s">
        <v>64</v>
      </c>
      <c r="K241" s="10" t="s">
        <v>65</v>
      </c>
      <c r="L241" s="128" t="s">
        <v>345</v>
      </c>
    </row>
    <row r="242" spans="1:12" ht="90">
      <c r="A242" s="45">
        <v>237</v>
      </c>
      <c r="B242" s="11">
        <v>80111604</v>
      </c>
      <c r="C242" s="94" t="s">
        <v>370</v>
      </c>
      <c r="D242" s="21">
        <v>42373</v>
      </c>
      <c r="E242" s="93">
        <v>30</v>
      </c>
      <c r="F242" s="46" t="s">
        <v>62</v>
      </c>
      <c r="G242" s="10" t="s">
        <v>242</v>
      </c>
      <c r="H242" s="57">
        <v>4000000</v>
      </c>
      <c r="I242" s="3">
        <f>H242</f>
        <v>4000000</v>
      </c>
      <c r="J242" s="10" t="s">
        <v>64</v>
      </c>
      <c r="K242" s="10" t="s">
        <v>65</v>
      </c>
      <c r="L242" s="128" t="s">
        <v>345</v>
      </c>
    </row>
    <row r="243" spans="1:12" ht="78.75">
      <c r="A243" s="45">
        <v>238</v>
      </c>
      <c r="B243" s="11">
        <v>80111604</v>
      </c>
      <c r="C243" s="94" t="s">
        <v>373</v>
      </c>
      <c r="D243" s="21">
        <v>42373</v>
      </c>
      <c r="E243" s="93">
        <v>30</v>
      </c>
      <c r="F243" s="46" t="s">
        <v>62</v>
      </c>
      <c r="G243" s="10" t="s">
        <v>242</v>
      </c>
      <c r="H243" s="57">
        <v>4000000</v>
      </c>
      <c r="I243" s="3">
        <f>H243</f>
        <v>4000000</v>
      </c>
      <c r="J243" s="10" t="s">
        <v>64</v>
      </c>
      <c r="K243" s="10" t="s">
        <v>65</v>
      </c>
      <c r="L243" s="128" t="s">
        <v>345</v>
      </c>
    </row>
    <row r="244" spans="1:12" ht="78.75">
      <c r="A244" s="45">
        <v>239</v>
      </c>
      <c r="B244" s="11">
        <v>80111604</v>
      </c>
      <c r="C244" s="94" t="s">
        <v>374</v>
      </c>
      <c r="D244" s="21">
        <v>42373</v>
      </c>
      <c r="E244" s="93">
        <v>30</v>
      </c>
      <c r="F244" s="46" t="s">
        <v>62</v>
      </c>
      <c r="G244" s="10" t="s">
        <v>242</v>
      </c>
      <c r="H244" s="57">
        <v>4000000</v>
      </c>
      <c r="I244" s="3">
        <f>H244</f>
        <v>4000000</v>
      </c>
      <c r="J244" s="10" t="s">
        <v>64</v>
      </c>
      <c r="K244" s="10" t="s">
        <v>65</v>
      </c>
      <c r="L244" s="128" t="s">
        <v>345</v>
      </c>
    </row>
    <row r="245" spans="1:12" ht="78.75">
      <c r="A245" s="45">
        <v>240</v>
      </c>
      <c r="B245" s="11">
        <v>80111604</v>
      </c>
      <c r="C245" s="94" t="s">
        <v>375</v>
      </c>
      <c r="D245" s="21">
        <v>42373</v>
      </c>
      <c r="E245" s="93">
        <v>30</v>
      </c>
      <c r="F245" s="46" t="s">
        <v>62</v>
      </c>
      <c r="G245" s="10" t="s">
        <v>242</v>
      </c>
      <c r="H245" s="57">
        <v>2500000</v>
      </c>
      <c r="I245" s="3">
        <f t="shared" si="3"/>
        <v>2500000</v>
      </c>
      <c r="J245" s="10" t="s">
        <v>64</v>
      </c>
      <c r="K245" s="10" t="s">
        <v>65</v>
      </c>
      <c r="L245" s="128" t="s">
        <v>345</v>
      </c>
    </row>
    <row r="246" spans="1:12" ht="84" customHeight="1">
      <c r="A246" s="45">
        <v>241</v>
      </c>
      <c r="B246" s="11">
        <v>80111604</v>
      </c>
      <c r="C246" s="94" t="s">
        <v>376</v>
      </c>
      <c r="D246" s="21">
        <v>42373</v>
      </c>
      <c r="E246" s="93">
        <v>30</v>
      </c>
      <c r="F246" s="46" t="s">
        <v>62</v>
      </c>
      <c r="G246" s="10" t="s">
        <v>242</v>
      </c>
      <c r="H246" s="57">
        <v>2000000</v>
      </c>
      <c r="I246" s="3">
        <f>H246</f>
        <v>2000000</v>
      </c>
      <c r="J246" s="10" t="s">
        <v>64</v>
      </c>
      <c r="K246" s="10" t="s">
        <v>65</v>
      </c>
      <c r="L246" s="128" t="s">
        <v>345</v>
      </c>
    </row>
    <row r="247" spans="1:12" ht="78.75">
      <c r="A247" s="45">
        <v>242</v>
      </c>
      <c r="B247" s="11">
        <v>82111904</v>
      </c>
      <c r="C247" s="30" t="s">
        <v>266</v>
      </c>
      <c r="D247" s="21">
        <v>42384</v>
      </c>
      <c r="E247" s="1">
        <v>180</v>
      </c>
      <c r="F247" s="48" t="s">
        <v>68</v>
      </c>
      <c r="G247" s="10" t="s">
        <v>259</v>
      </c>
      <c r="H247" s="57">
        <v>11877267</v>
      </c>
      <c r="I247" s="3">
        <f t="shared" si="3"/>
        <v>11877267</v>
      </c>
      <c r="J247" s="10" t="s">
        <v>64</v>
      </c>
      <c r="K247" s="10" t="s">
        <v>65</v>
      </c>
      <c r="L247" s="128" t="s">
        <v>345</v>
      </c>
    </row>
    <row r="248" spans="1:12" ht="56.25">
      <c r="A248" s="45">
        <v>243</v>
      </c>
      <c r="B248" s="11">
        <v>44121600</v>
      </c>
      <c r="C248" s="30" t="s">
        <v>267</v>
      </c>
      <c r="D248" s="21">
        <v>42373</v>
      </c>
      <c r="E248" s="1">
        <v>30</v>
      </c>
      <c r="F248" s="48" t="s">
        <v>68</v>
      </c>
      <c r="G248" s="10" t="s">
        <v>259</v>
      </c>
      <c r="H248" s="57">
        <v>2382403</v>
      </c>
      <c r="I248" s="3">
        <f t="shared" si="3"/>
        <v>2382403</v>
      </c>
      <c r="J248" s="10" t="s">
        <v>64</v>
      </c>
      <c r="K248" s="10" t="s">
        <v>65</v>
      </c>
      <c r="L248" s="128" t="s">
        <v>345</v>
      </c>
    </row>
    <row r="249" spans="1:12" ht="67.5">
      <c r="A249" s="45">
        <v>244</v>
      </c>
      <c r="B249" s="11">
        <v>41113617</v>
      </c>
      <c r="C249" s="30" t="s">
        <v>268</v>
      </c>
      <c r="D249" s="21">
        <v>42415</v>
      </c>
      <c r="E249" s="1">
        <v>30</v>
      </c>
      <c r="F249" s="48" t="s">
        <v>68</v>
      </c>
      <c r="G249" s="10" t="s">
        <v>259</v>
      </c>
      <c r="H249" s="57">
        <v>14374560</v>
      </c>
      <c r="I249" s="3">
        <f t="shared" si="3"/>
        <v>14374560</v>
      </c>
      <c r="J249" s="10" t="s">
        <v>64</v>
      </c>
      <c r="K249" s="10" t="s">
        <v>65</v>
      </c>
      <c r="L249" s="128" t="s">
        <v>345</v>
      </c>
    </row>
    <row r="250" spans="1:12" ht="56.25">
      <c r="A250" s="45">
        <v>245</v>
      </c>
      <c r="B250" s="11">
        <v>72154003</v>
      </c>
      <c r="C250" s="30" t="s">
        <v>269</v>
      </c>
      <c r="D250" s="21">
        <v>42415</v>
      </c>
      <c r="E250" s="1">
        <v>30</v>
      </c>
      <c r="F250" s="48" t="s">
        <v>68</v>
      </c>
      <c r="G250" s="10" t="s">
        <v>259</v>
      </c>
      <c r="H250" s="57">
        <v>1120000</v>
      </c>
      <c r="I250" s="3">
        <f t="shared" si="3"/>
        <v>1120000</v>
      </c>
      <c r="J250" s="10" t="s">
        <v>64</v>
      </c>
      <c r="K250" s="10" t="s">
        <v>65</v>
      </c>
      <c r="L250" s="128" t="s">
        <v>345</v>
      </c>
    </row>
    <row r="251" spans="1:12" ht="78.75">
      <c r="A251" s="45">
        <v>246</v>
      </c>
      <c r="B251" s="11">
        <v>781016040</v>
      </c>
      <c r="C251" s="30" t="s">
        <v>270</v>
      </c>
      <c r="D251" s="21">
        <v>42430</v>
      </c>
      <c r="E251" s="1">
        <v>90</v>
      </c>
      <c r="F251" s="48" t="s">
        <v>68</v>
      </c>
      <c r="G251" s="10" t="s">
        <v>259</v>
      </c>
      <c r="H251" s="57">
        <v>4300000</v>
      </c>
      <c r="I251" s="3">
        <f t="shared" si="3"/>
        <v>4300000</v>
      </c>
      <c r="J251" s="10" t="s">
        <v>64</v>
      </c>
      <c r="K251" s="10" t="s">
        <v>65</v>
      </c>
      <c r="L251" s="128" t="s">
        <v>345</v>
      </c>
    </row>
    <row r="252" spans="1:12" ht="56.25">
      <c r="A252" s="45">
        <v>247</v>
      </c>
      <c r="B252" s="11">
        <v>24141500</v>
      </c>
      <c r="C252" s="30" t="s">
        <v>271</v>
      </c>
      <c r="D252" s="21">
        <v>42384</v>
      </c>
      <c r="E252" s="1">
        <v>30</v>
      </c>
      <c r="F252" s="48" t="s">
        <v>68</v>
      </c>
      <c r="G252" s="10" t="s">
        <v>259</v>
      </c>
      <c r="H252" s="57">
        <v>33506960</v>
      </c>
      <c r="I252" s="3">
        <f t="shared" si="3"/>
        <v>33506960</v>
      </c>
      <c r="J252" s="10" t="s">
        <v>64</v>
      </c>
      <c r="K252" s="10" t="s">
        <v>65</v>
      </c>
      <c r="L252" s="128" t="s">
        <v>345</v>
      </c>
    </row>
    <row r="253" spans="1:12" ht="90">
      <c r="A253" s="45">
        <v>248</v>
      </c>
      <c r="B253" s="11">
        <v>72121008</v>
      </c>
      <c r="C253" s="30" t="s">
        <v>272</v>
      </c>
      <c r="D253" s="21">
        <v>42384</v>
      </c>
      <c r="E253" s="1">
        <v>90</v>
      </c>
      <c r="F253" s="47" t="s">
        <v>68</v>
      </c>
      <c r="G253" s="10" t="s">
        <v>259</v>
      </c>
      <c r="H253" s="57">
        <v>144000000</v>
      </c>
      <c r="I253" s="3">
        <f t="shared" si="3"/>
        <v>144000000</v>
      </c>
      <c r="J253" s="10" t="s">
        <v>64</v>
      </c>
      <c r="K253" s="10" t="s">
        <v>65</v>
      </c>
      <c r="L253" s="128" t="s">
        <v>345</v>
      </c>
    </row>
    <row r="254" spans="1:12" ht="56.25">
      <c r="A254" s="45">
        <v>249</v>
      </c>
      <c r="B254" s="11">
        <v>76121601</v>
      </c>
      <c r="C254" s="30" t="s">
        <v>273</v>
      </c>
      <c r="D254" s="21">
        <v>42415</v>
      </c>
      <c r="E254" s="1">
        <v>30</v>
      </c>
      <c r="F254" s="48" t="s">
        <v>68</v>
      </c>
      <c r="G254" s="10" t="s">
        <v>259</v>
      </c>
      <c r="H254" s="57">
        <v>10056000</v>
      </c>
      <c r="I254" s="3">
        <f t="shared" si="3"/>
        <v>10056000</v>
      </c>
      <c r="J254" s="10" t="s">
        <v>64</v>
      </c>
      <c r="K254" s="10" t="s">
        <v>65</v>
      </c>
      <c r="L254" s="128" t="s">
        <v>345</v>
      </c>
    </row>
    <row r="255" spans="1:12" ht="56.25">
      <c r="A255" s="45">
        <v>250</v>
      </c>
      <c r="B255" s="11">
        <v>10151500</v>
      </c>
      <c r="C255" s="30" t="s">
        <v>274</v>
      </c>
      <c r="D255" s="21">
        <v>42384</v>
      </c>
      <c r="E255" s="1">
        <v>60</v>
      </c>
      <c r="F255" s="48" t="s">
        <v>68</v>
      </c>
      <c r="G255" s="10" t="s">
        <v>259</v>
      </c>
      <c r="H255" s="57">
        <v>10890000</v>
      </c>
      <c r="I255" s="3">
        <f t="shared" si="3"/>
        <v>10890000</v>
      </c>
      <c r="J255" s="10" t="s">
        <v>64</v>
      </c>
      <c r="K255" s="10" t="s">
        <v>65</v>
      </c>
      <c r="L255" s="128" t="s">
        <v>345</v>
      </c>
    </row>
    <row r="256" spans="1:12" ht="56.25">
      <c r="A256" s="45">
        <v>251</v>
      </c>
      <c r="B256" s="11">
        <v>10171600</v>
      </c>
      <c r="C256" s="30" t="s">
        <v>275</v>
      </c>
      <c r="D256" s="21">
        <v>42415</v>
      </c>
      <c r="E256" s="1">
        <v>30</v>
      </c>
      <c r="F256" s="48" t="s">
        <v>68</v>
      </c>
      <c r="G256" s="10" t="s">
        <v>259</v>
      </c>
      <c r="H256" s="57">
        <v>10154160</v>
      </c>
      <c r="I256" s="3">
        <f t="shared" si="3"/>
        <v>10154160</v>
      </c>
      <c r="J256" s="10" t="s">
        <v>64</v>
      </c>
      <c r="K256" s="10" t="s">
        <v>65</v>
      </c>
      <c r="L256" s="128" t="s">
        <v>345</v>
      </c>
    </row>
    <row r="257" spans="1:12" ht="78.75">
      <c r="A257" s="45">
        <v>252</v>
      </c>
      <c r="B257" s="11">
        <v>30000000</v>
      </c>
      <c r="C257" s="30" t="s">
        <v>276</v>
      </c>
      <c r="D257" s="21">
        <v>42420</v>
      </c>
      <c r="E257" s="1">
        <v>90</v>
      </c>
      <c r="F257" s="47" t="s">
        <v>68</v>
      </c>
      <c r="G257" s="10" t="s">
        <v>259</v>
      </c>
      <c r="H257" s="57">
        <v>40000000</v>
      </c>
      <c r="I257" s="3">
        <f t="shared" si="3"/>
        <v>40000000</v>
      </c>
      <c r="J257" s="10" t="s">
        <v>64</v>
      </c>
      <c r="K257" s="10" t="s">
        <v>65</v>
      </c>
      <c r="L257" s="128" t="s">
        <v>345</v>
      </c>
    </row>
    <row r="258" spans="1:12" ht="78.75">
      <c r="A258" s="45">
        <v>253</v>
      </c>
      <c r="B258" s="40">
        <v>80111601</v>
      </c>
      <c r="C258" s="43" t="s">
        <v>378</v>
      </c>
      <c r="D258" s="44">
        <v>42384</v>
      </c>
      <c r="E258" s="42">
        <v>30</v>
      </c>
      <c r="F258" s="49" t="s">
        <v>62</v>
      </c>
      <c r="G258" s="41" t="s">
        <v>242</v>
      </c>
      <c r="H258" s="57">
        <v>1040000</v>
      </c>
      <c r="I258" s="95">
        <f aca="true" t="shared" si="4" ref="I258:I265">+H258</f>
        <v>1040000</v>
      </c>
      <c r="J258" s="41" t="s">
        <v>64</v>
      </c>
      <c r="K258" s="41" t="s">
        <v>65</v>
      </c>
      <c r="L258" s="132" t="s">
        <v>277</v>
      </c>
    </row>
    <row r="259" spans="1:12" ht="78.75">
      <c r="A259" s="45">
        <v>254</v>
      </c>
      <c r="B259" s="40">
        <v>80111604</v>
      </c>
      <c r="C259" s="43" t="s">
        <v>377</v>
      </c>
      <c r="D259" s="44">
        <v>42384</v>
      </c>
      <c r="E259" s="42">
        <v>30</v>
      </c>
      <c r="F259" s="49" t="s">
        <v>62</v>
      </c>
      <c r="G259" s="41" t="s">
        <v>242</v>
      </c>
      <c r="H259" s="57">
        <v>2600000</v>
      </c>
      <c r="I259" s="95">
        <f t="shared" si="4"/>
        <v>2600000</v>
      </c>
      <c r="J259" s="41" t="s">
        <v>64</v>
      </c>
      <c r="K259" s="41" t="s">
        <v>65</v>
      </c>
      <c r="L259" s="132" t="s">
        <v>277</v>
      </c>
    </row>
    <row r="260" spans="1:12" ht="78.75">
      <c r="A260" s="45">
        <v>255</v>
      </c>
      <c r="B260" s="40">
        <v>80111601</v>
      </c>
      <c r="C260" s="43" t="s">
        <v>379</v>
      </c>
      <c r="D260" s="44">
        <v>42384</v>
      </c>
      <c r="E260" s="42">
        <v>30</v>
      </c>
      <c r="F260" s="49" t="s">
        <v>62</v>
      </c>
      <c r="G260" s="41" t="s">
        <v>242</v>
      </c>
      <c r="H260" s="57">
        <v>2600000</v>
      </c>
      <c r="I260" s="95">
        <f t="shared" si="4"/>
        <v>2600000</v>
      </c>
      <c r="J260" s="41" t="s">
        <v>64</v>
      </c>
      <c r="K260" s="41" t="s">
        <v>65</v>
      </c>
      <c r="L260" s="132" t="s">
        <v>277</v>
      </c>
    </row>
    <row r="261" spans="1:12" ht="33.75">
      <c r="A261" s="45">
        <v>256</v>
      </c>
      <c r="B261" s="22">
        <v>10122100</v>
      </c>
      <c r="C261" s="5" t="s">
        <v>278</v>
      </c>
      <c r="D261" s="21">
        <v>42371</v>
      </c>
      <c r="E261" s="1">
        <v>120</v>
      </c>
      <c r="F261" s="48" t="s">
        <v>68</v>
      </c>
      <c r="G261" s="10" t="s">
        <v>82</v>
      </c>
      <c r="H261" s="57">
        <v>115000000</v>
      </c>
      <c r="I261" s="83">
        <f t="shared" si="4"/>
        <v>115000000</v>
      </c>
      <c r="J261" s="10" t="s">
        <v>64</v>
      </c>
      <c r="K261" s="10" t="s">
        <v>65</v>
      </c>
      <c r="L261" s="125" t="s">
        <v>279</v>
      </c>
    </row>
    <row r="262" spans="1:12" ht="90">
      <c r="A262" s="45">
        <v>257</v>
      </c>
      <c r="B262" s="22">
        <v>10122100</v>
      </c>
      <c r="C262" s="5" t="s">
        <v>416</v>
      </c>
      <c r="D262" s="21">
        <v>42383</v>
      </c>
      <c r="E262" s="50">
        <v>10</v>
      </c>
      <c r="F262" s="48" t="s">
        <v>68</v>
      </c>
      <c r="G262" s="10" t="s">
        <v>61</v>
      </c>
      <c r="H262" s="57">
        <v>28979101</v>
      </c>
      <c r="I262" s="83">
        <f t="shared" si="4"/>
        <v>28979101</v>
      </c>
      <c r="J262" s="10" t="s">
        <v>64</v>
      </c>
      <c r="K262" s="10" t="s">
        <v>65</v>
      </c>
      <c r="L262" s="125" t="s">
        <v>279</v>
      </c>
    </row>
    <row r="263" spans="1:12" ht="90">
      <c r="A263" s="45">
        <v>258</v>
      </c>
      <c r="B263" s="58">
        <v>51101500</v>
      </c>
      <c r="C263" s="30" t="s">
        <v>280</v>
      </c>
      <c r="D263" s="21">
        <v>42402</v>
      </c>
      <c r="E263" s="1">
        <v>30</v>
      </c>
      <c r="F263" s="48" t="s">
        <v>68</v>
      </c>
      <c r="G263" s="10" t="s">
        <v>82</v>
      </c>
      <c r="H263" s="57">
        <v>20567650</v>
      </c>
      <c r="I263" s="83">
        <f t="shared" si="4"/>
        <v>20567650</v>
      </c>
      <c r="J263" s="10" t="s">
        <v>64</v>
      </c>
      <c r="K263" s="10" t="s">
        <v>65</v>
      </c>
      <c r="L263" s="125" t="s">
        <v>279</v>
      </c>
    </row>
    <row r="264" spans="1:12" ht="33.75">
      <c r="A264" s="45">
        <v>259</v>
      </c>
      <c r="B264" s="96">
        <v>78111800</v>
      </c>
      <c r="C264" s="5" t="s">
        <v>281</v>
      </c>
      <c r="D264" s="21">
        <v>42371</v>
      </c>
      <c r="E264" s="1">
        <v>180</v>
      </c>
      <c r="F264" s="48" t="s">
        <v>68</v>
      </c>
      <c r="G264" s="10" t="s">
        <v>82</v>
      </c>
      <c r="H264" s="57">
        <v>12000000</v>
      </c>
      <c r="I264" s="83">
        <f t="shared" si="4"/>
        <v>12000000</v>
      </c>
      <c r="J264" s="10" t="s">
        <v>64</v>
      </c>
      <c r="K264" s="10" t="s">
        <v>65</v>
      </c>
      <c r="L264" s="125" t="s">
        <v>282</v>
      </c>
    </row>
    <row r="265" spans="1:12" ht="33.75">
      <c r="A265" s="45">
        <v>260</v>
      </c>
      <c r="B265" s="33">
        <v>77101505</v>
      </c>
      <c r="C265" s="5" t="s">
        <v>283</v>
      </c>
      <c r="D265" s="21">
        <v>42461</v>
      </c>
      <c r="E265" s="1">
        <v>30</v>
      </c>
      <c r="F265" s="48" t="s">
        <v>68</v>
      </c>
      <c r="G265" s="10" t="s">
        <v>82</v>
      </c>
      <c r="H265" s="57">
        <v>2432350</v>
      </c>
      <c r="I265" s="83">
        <f t="shared" si="4"/>
        <v>2432350</v>
      </c>
      <c r="J265" s="10" t="s">
        <v>64</v>
      </c>
      <c r="K265" s="10" t="s">
        <v>65</v>
      </c>
      <c r="L265" s="125" t="s">
        <v>279</v>
      </c>
    </row>
    <row r="266" spans="1:12" ht="90">
      <c r="A266" s="45">
        <v>261</v>
      </c>
      <c r="B266" s="97">
        <v>86100000</v>
      </c>
      <c r="C266" s="34" t="s">
        <v>284</v>
      </c>
      <c r="D266" s="35">
        <v>42373</v>
      </c>
      <c r="E266" s="34" t="s">
        <v>285</v>
      </c>
      <c r="F266" s="46" t="s">
        <v>62</v>
      </c>
      <c r="G266" s="34" t="s">
        <v>286</v>
      </c>
      <c r="H266" s="57">
        <v>8176663</v>
      </c>
      <c r="I266" s="98">
        <v>8176663</v>
      </c>
      <c r="J266" s="34" t="s">
        <v>64</v>
      </c>
      <c r="K266" s="34" t="s">
        <v>65</v>
      </c>
      <c r="L266" s="133" t="s">
        <v>287</v>
      </c>
    </row>
    <row r="267" spans="1:12" ht="101.25">
      <c r="A267" s="45">
        <v>262</v>
      </c>
      <c r="B267" s="97">
        <v>86100000</v>
      </c>
      <c r="C267" s="34" t="s">
        <v>288</v>
      </c>
      <c r="D267" s="35">
        <v>42373</v>
      </c>
      <c r="E267" s="34" t="s">
        <v>285</v>
      </c>
      <c r="F267" s="46" t="s">
        <v>62</v>
      </c>
      <c r="G267" s="34" t="s">
        <v>286</v>
      </c>
      <c r="H267" s="57">
        <v>3949297</v>
      </c>
      <c r="I267" s="98">
        <v>3949297</v>
      </c>
      <c r="J267" s="34" t="s">
        <v>64</v>
      </c>
      <c r="K267" s="34" t="s">
        <v>65</v>
      </c>
      <c r="L267" s="133" t="s">
        <v>287</v>
      </c>
    </row>
    <row r="268" spans="1:12" ht="90">
      <c r="A268" s="45">
        <v>263</v>
      </c>
      <c r="B268" s="97">
        <v>86100000</v>
      </c>
      <c r="C268" s="34" t="s">
        <v>289</v>
      </c>
      <c r="D268" s="35">
        <v>42373</v>
      </c>
      <c r="E268" s="34" t="s">
        <v>285</v>
      </c>
      <c r="F268" s="46" t="s">
        <v>62</v>
      </c>
      <c r="G268" s="34" t="s">
        <v>286</v>
      </c>
      <c r="H268" s="57">
        <v>5320246</v>
      </c>
      <c r="I268" s="98">
        <v>5320246</v>
      </c>
      <c r="J268" s="34" t="s">
        <v>64</v>
      </c>
      <c r="K268" s="34" t="s">
        <v>65</v>
      </c>
      <c r="L268" s="133" t="s">
        <v>287</v>
      </c>
    </row>
    <row r="269" spans="1:12" ht="90">
      <c r="A269" s="45">
        <v>264</v>
      </c>
      <c r="B269" s="97">
        <v>86100000</v>
      </c>
      <c r="C269" s="34" t="s">
        <v>290</v>
      </c>
      <c r="D269" s="35">
        <v>42373</v>
      </c>
      <c r="E269" s="34" t="s">
        <v>285</v>
      </c>
      <c r="F269" s="46" t="s">
        <v>62</v>
      </c>
      <c r="G269" s="34" t="s">
        <v>286</v>
      </c>
      <c r="H269" s="57">
        <v>6201341</v>
      </c>
      <c r="I269" s="98">
        <v>6201341</v>
      </c>
      <c r="J269" s="34" t="s">
        <v>64</v>
      </c>
      <c r="K269" s="34" t="s">
        <v>65</v>
      </c>
      <c r="L269" s="133" t="s">
        <v>287</v>
      </c>
    </row>
    <row r="270" spans="1:12" ht="67.5">
      <c r="A270" s="45">
        <v>265</v>
      </c>
      <c r="B270" s="97">
        <v>86100000</v>
      </c>
      <c r="C270" s="34" t="s">
        <v>291</v>
      </c>
      <c r="D270" s="35">
        <v>42373</v>
      </c>
      <c r="E270" s="34" t="s">
        <v>285</v>
      </c>
      <c r="F270" s="46" t="s">
        <v>62</v>
      </c>
      <c r="G270" s="34" t="s">
        <v>286</v>
      </c>
      <c r="H270" s="57">
        <v>4228751</v>
      </c>
      <c r="I270" s="98">
        <v>4228751</v>
      </c>
      <c r="J270" s="34" t="s">
        <v>64</v>
      </c>
      <c r="K270" s="34" t="s">
        <v>65</v>
      </c>
      <c r="L270" s="133" t="s">
        <v>287</v>
      </c>
    </row>
    <row r="271" spans="1:12" ht="67.5">
      <c r="A271" s="45">
        <v>266</v>
      </c>
      <c r="B271" s="97">
        <v>86100000</v>
      </c>
      <c r="C271" s="34" t="s">
        <v>292</v>
      </c>
      <c r="D271" s="35">
        <v>42373</v>
      </c>
      <c r="E271" s="34" t="s">
        <v>285</v>
      </c>
      <c r="F271" s="46" t="s">
        <v>62</v>
      </c>
      <c r="G271" s="34" t="s">
        <v>286</v>
      </c>
      <c r="H271" s="57">
        <v>11831044</v>
      </c>
      <c r="I271" s="98">
        <v>11831044</v>
      </c>
      <c r="J271" s="34" t="s">
        <v>64</v>
      </c>
      <c r="K271" s="34" t="s">
        <v>65</v>
      </c>
      <c r="L271" s="133" t="s">
        <v>287</v>
      </c>
    </row>
    <row r="272" spans="1:12" ht="78.75">
      <c r="A272" s="45">
        <v>267</v>
      </c>
      <c r="B272" s="97">
        <v>86100000</v>
      </c>
      <c r="C272" s="34" t="s">
        <v>293</v>
      </c>
      <c r="D272" s="35">
        <v>42373</v>
      </c>
      <c r="E272" s="34" t="s">
        <v>285</v>
      </c>
      <c r="F272" s="46" t="s">
        <v>62</v>
      </c>
      <c r="G272" s="34" t="s">
        <v>286</v>
      </c>
      <c r="H272" s="57">
        <v>8528698</v>
      </c>
      <c r="I272" s="98">
        <v>8528698</v>
      </c>
      <c r="J272" s="34" t="s">
        <v>64</v>
      </c>
      <c r="K272" s="34" t="s">
        <v>65</v>
      </c>
      <c r="L272" s="133" t="s">
        <v>287</v>
      </c>
    </row>
    <row r="273" spans="1:12" ht="78.75">
      <c r="A273" s="45">
        <v>268</v>
      </c>
      <c r="B273" s="97">
        <v>86100000</v>
      </c>
      <c r="C273" s="34" t="s">
        <v>294</v>
      </c>
      <c r="D273" s="35">
        <v>42373</v>
      </c>
      <c r="E273" s="34" t="s">
        <v>285</v>
      </c>
      <c r="F273" s="46" t="s">
        <v>62</v>
      </c>
      <c r="G273" s="34" t="s">
        <v>286</v>
      </c>
      <c r="H273" s="57">
        <v>11831044</v>
      </c>
      <c r="I273" s="98">
        <v>11831044</v>
      </c>
      <c r="J273" s="34" t="s">
        <v>64</v>
      </c>
      <c r="K273" s="34" t="s">
        <v>65</v>
      </c>
      <c r="L273" s="133" t="s">
        <v>287</v>
      </c>
    </row>
    <row r="274" spans="1:12" ht="78.75">
      <c r="A274" s="45">
        <v>269</v>
      </c>
      <c r="B274" s="97">
        <v>86100000</v>
      </c>
      <c r="C274" s="34" t="s">
        <v>295</v>
      </c>
      <c r="D274" s="35">
        <v>42373</v>
      </c>
      <c r="E274" s="34" t="s">
        <v>285</v>
      </c>
      <c r="F274" s="46" t="s">
        <v>62</v>
      </c>
      <c r="G274" s="34" t="s">
        <v>286</v>
      </c>
      <c r="H274" s="57">
        <v>8528698</v>
      </c>
      <c r="I274" s="98">
        <v>8528698</v>
      </c>
      <c r="J274" s="34" t="s">
        <v>64</v>
      </c>
      <c r="K274" s="34" t="s">
        <v>65</v>
      </c>
      <c r="L274" s="133" t="s">
        <v>287</v>
      </c>
    </row>
    <row r="275" spans="1:12" ht="90">
      <c r="A275" s="45">
        <v>270</v>
      </c>
      <c r="B275" s="97">
        <v>86100000</v>
      </c>
      <c r="C275" s="34" t="s">
        <v>296</v>
      </c>
      <c r="D275" s="35">
        <v>42373</v>
      </c>
      <c r="E275" s="34" t="s">
        <v>285</v>
      </c>
      <c r="F275" s="46" t="s">
        <v>62</v>
      </c>
      <c r="G275" s="34" t="s">
        <v>286</v>
      </c>
      <c r="H275" s="57">
        <v>3345226</v>
      </c>
      <c r="I275" s="98">
        <v>3345226</v>
      </c>
      <c r="J275" s="34" t="s">
        <v>64</v>
      </c>
      <c r="K275" s="34" t="s">
        <v>65</v>
      </c>
      <c r="L275" s="133" t="s">
        <v>287</v>
      </c>
    </row>
    <row r="276" spans="1:12" ht="78.75">
      <c r="A276" s="45">
        <v>271</v>
      </c>
      <c r="B276" s="97">
        <v>86100000</v>
      </c>
      <c r="C276" s="34" t="s">
        <v>297</v>
      </c>
      <c r="D276" s="35">
        <v>42373</v>
      </c>
      <c r="E276" s="34" t="s">
        <v>285</v>
      </c>
      <c r="F276" s="46" t="s">
        <v>62</v>
      </c>
      <c r="G276" s="34" t="s">
        <v>286</v>
      </c>
      <c r="H276" s="57">
        <v>3250778</v>
      </c>
      <c r="I276" s="98">
        <v>3250778</v>
      </c>
      <c r="J276" s="34" t="s">
        <v>64</v>
      </c>
      <c r="K276" s="34" t="s">
        <v>65</v>
      </c>
      <c r="L276" s="133" t="s">
        <v>287</v>
      </c>
    </row>
    <row r="277" spans="1:12" ht="101.25">
      <c r="A277" s="45">
        <v>272</v>
      </c>
      <c r="B277" s="97">
        <v>86100000</v>
      </c>
      <c r="C277" s="34" t="s">
        <v>298</v>
      </c>
      <c r="D277" s="35">
        <v>42373</v>
      </c>
      <c r="E277" s="34" t="s">
        <v>285</v>
      </c>
      <c r="F277" s="46" t="s">
        <v>62</v>
      </c>
      <c r="G277" s="34" t="s">
        <v>286</v>
      </c>
      <c r="H277" s="57">
        <v>6597555</v>
      </c>
      <c r="I277" s="98">
        <v>6597555</v>
      </c>
      <c r="J277" s="34" t="s">
        <v>64</v>
      </c>
      <c r="K277" s="34" t="s">
        <v>65</v>
      </c>
      <c r="L277" s="133" t="s">
        <v>287</v>
      </c>
    </row>
    <row r="278" spans="1:12" ht="67.5">
      <c r="A278" s="45">
        <v>273</v>
      </c>
      <c r="B278" s="97">
        <v>86100000</v>
      </c>
      <c r="C278" s="34" t="s">
        <v>299</v>
      </c>
      <c r="D278" s="35">
        <v>42373</v>
      </c>
      <c r="E278" s="34" t="s">
        <v>285</v>
      </c>
      <c r="F278" s="46" t="s">
        <v>62</v>
      </c>
      <c r="G278" s="34" t="s">
        <v>286</v>
      </c>
      <c r="H278" s="57">
        <v>4645527</v>
      </c>
      <c r="I278" s="98">
        <v>4645527</v>
      </c>
      <c r="J278" s="34" t="s">
        <v>64</v>
      </c>
      <c r="K278" s="34" t="s">
        <v>65</v>
      </c>
      <c r="L278" s="133" t="s">
        <v>287</v>
      </c>
    </row>
    <row r="279" spans="1:12" ht="90">
      <c r="A279" s="45">
        <v>274</v>
      </c>
      <c r="B279" s="97">
        <v>86100000</v>
      </c>
      <c r="C279" s="34" t="s">
        <v>300</v>
      </c>
      <c r="D279" s="35">
        <v>42373</v>
      </c>
      <c r="E279" s="34" t="s">
        <v>285</v>
      </c>
      <c r="F279" s="46" t="s">
        <v>62</v>
      </c>
      <c r="G279" s="34" t="s">
        <v>286</v>
      </c>
      <c r="H279" s="57">
        <v>7422052</v>
      </c>
      <c r="I279" s="98">
        <v>7422052</v>
      </c>
      <c r="J279" s="34" t="s">
        <v>64</v>
      </c>
      <c r="K279" s="34" t="s">
        <v>65</v>
      </c>
      <c r="L279" s="133" t="s">
        <v>287</v>
      </c>
    </row>
    <row r="280" spans="1:12" ht="90">
      <c r="A280" s="45">
        <v>275</v>
      </c>
      <c r="B280" s="97">
        <v>86100000</v>
      </c>
      <c r="C280" s="34" t="s">
        <v>301</v>
      </c>
      <c r="D280" s="35">
        <v>42373</v>
      </c>
      <c r="E280" s="34" t="s">
        <v>285</v>
      </c>
      <c r="F280" s="46" t="s">
        <v>62</v>
      </c>
      <c r="G280" s="34" t="s">
        <v>286</v>
      </c>
      <c r="H280" s="57">
        <v>11831044</v>
      </c>
      <c r="I280" s="98">
        <v>11831044</v>
      </c>
      <c r="J280" s="34" t="s">
        <v>64</v>
      </c>
      <c r="K280" s="34" t="s">
        <v>65</v>
      </c>
      <c r="L280" s="133" t="s">
        <v>287</v>
      </c>
    </row>
    <row r="281" spans="1:12" ht="90">
      <c r="A281" s="45">
        <v>276</v>
      </c>
      <c r="B281" s="97">
        <v>86100000</v>
      </c>
      <c r="C281" s="34" t="s">
        <v>302</v>
      </c>
      <c r="D281" s="35">
        <v>42373</v>
      </c>
      <c r="E281" s="34" t="s">
        <v>285</v>
      </c>
      <c r="F281" s="46" t="s">
        <v>62</v>
      </c>
      <c r="G281" s="34" t="s">
        <v>286</v>
      </c>
      <c r="H281" s="57">
        <v>11831044</v>
      </c>
      <c r="I281" s="98">
        <v>11831044</v>
      </c>
      <c r="J281" s="34" t="s">
        <v>64</v>
      </c>
      <c r="K281" s="34" t="s">
        <v>65</v>
      </c>
      <c r="L281" s="133" t="s">
        <v>287</v>
      </c>
    </row>
    <row r="282" spans="1:12" ht="67.5">
      <c r="A282" s="45">
        <v>277</v>
      </c>
      <c r="B282" s="97">
        <v>86100000</v>
      </c>
      <c r="C282" s="34" t="s">
        <v>303</v>
      </c>
      <c r="D282" s="35">
        <v>42373</v>
      </c>
      <c r="E282" s="34" t="s">
        <v>285</v>
      </c>
      <c r="F282" s="46" t="s">
        <v>62</v>
      </c>
      <c r="G282" s="34" t="s">
        <v>286</v>
      </c>
      <c r="H282" s="57">
        <v>5913311</v>
      </c>
      <c r="I282" s="98">
        <v>5913311</v>
      </c>
      <c r="J282" s="34" t="s">
        <v>64</v>
      </c>
      <c r="K282" s="34" t="s">
        <v>65</v>
      </c>
      <c r="L282" s="133" t="s">
        <v>287</v>
      </c>
    </row>
    <row r="283" spans="1:12" ht="90">
      <c r="A283" s="45">
        <v>278</v>
      </c>
      <c r="B283" s="97">
        <v>86100000</v>
      </c>
      <c r="C283" s="34" t="s">
        <v>304</v>
      </c>
      <c r="D283" s="35">
        <v>42373</v>
      </c>
      <c r="E283" s="34" t="s">
        <v>285</v>
      </c>
      <c r="F283" s="46" t="s">
        <v>62</v>
      </c>
      <c r="G283" s="34" t="s">
        <v>286</v>
      </c>
      <c r="H283" s="57">
        <v>11831044</v>
      </c>
      <c r="I283" s="98">
        <v>11831044</v>
      </c>
      <c r="J283" s="34" t="s">
        <v>64</v>
      </c>
      <c r="K283" s="34" t="s">
        <v>65</v>
      </c>
      <c r="L283" s="133" t="s">
        <v>287</v>
      </c>
    </row>
    <row r="284" spans="1:12" ht="78.75">
      <c r="A284" s="45">
        <v>279</v>
      </c>
      <c r="B284" s="97">
        <v>86100000</v>
      </c>
      <c r="C284" s="34" t="s">
        <v>305</v>
      </c>
      <c r="D284" s="35">
        <v>42373</v>
      </c>
      <c r="E284" s="34" t="s">
        <v>285</v>
      </c>
      <c r="F284" s="46" t="s">
        <v>62</v>
      </c>
      <c r="G284" s="34" t="s">
        <v>286</v>
      </c>
      <c r="H284" s="57">
        <v>9270435</v>
      </c>
      <c r="I284" s="98">
        <v>9270435</v>
      </c>
      <c r="J284" s="34" t="s">
        <v>64</v>
      </c>
      <c r="K284" s="34" t="s">
        <v>65</v>
      </c>
      <c r="L284" s="133" t="s">
        <v>287</v>
      </c>
    </row>
    <row r="285" spans="1:12" ht="78.75">
      <c r="A285" s="45">
        <v>280</v>
      </c>
      <c r="B285" s="97">
        <v>86100000</v>
      </c>
      <c r="C285" s="34" t="s">
        <v>306</v>
      </c>
      <c r="D285" s="35">
        <v>42373</v>
      </c>
      <c r="E285" s="34" t="s">
        <v>285</v>
      </c>
      <c r="F285" s="46" t="s">
        <v>62</v>
      </c>
      <c r="G285" s="34" t="s">
        <v>286</v>
      </c>
      <c r="H285" s="57">
        <v>9329071</v>
      </c>
      <c r="I285" s="98">
        <v>9329071</v>
      </c>
      <c r="J285" s="34" t="s">
        <v>64</v>
      </c>
      <c r="K285" s="34" t="s">
        <v>65</v>
      </c>
      <c r="L285" s="133" t="s">
        <v>287</v>
      </c>
    </row>
    <row r="286" spans="1:12" ht="90">
      <c r="A286" s="45">
        <v>281</v>
      </c>
      <c r="B286" s="97">
        <v>86100000</v>
      </c>
      <c r="C286" s="34" t="s">
        <v>307</v>
      </c>
      <c r="D286" s="35">
        <v>42373</v>
      </c>
      <c r="E286" s="34" t="s">
        <v>285</v>
      </c>
      <c r="F286" s="46" t="s">
        <v>62</v>
      </c>
      <c r="G286" s="34" t="s">
        <v>286</v>
      </c>
      <c r="H286" s="57">
        <v>5214127</v>
      </c>
      <c r="I286" s="98">
        <v>5214127</v>
      </c>
      <c r="J286" s="34" t="s">
        <v>64</v>
      </c>
      <c r="K286" s="34" t="s">
        <v>65</v>
      </c>
      <c r="L286" s="133" t="s">
        <v>287</v>
      </c>
    </row>
    <row r="287" spans="1:12" ht="78.75">
      <c r="A287" s="45">
        <v>282</v>
      </c>
      <c r="B287" s="97">
        <v>86100000</v>
      </c>
      <c r="C287" s="34" t="s">
        <v>308</v>
      </c>
      <c r="D287" s="35">
        <v>42373</v>
      </c>
      <c r="E287" s="34" t="s">
        <v>285</v>
      </c>
      <c r="F287" s="46" t="s">
        <v>62</v>
      </c>
      <c r="G287" s="34" t="s">
        <v>286</v>
      </c>
      <c r="H287" s="57">
        <v>3732957</v>
      </c>
      <c r="I287" s="98">
        <v>3732957</v>
      </c>
      <c r="J287" s="34" t="s">
        <v>64</v>
      </c>
      <c r="K287" s="34" t="s">
        <v>65</v>
      </c>
      <c r="L287" s="133" t="s">
        <v>287</v>
      </c>
    </row>
    <row r="288" spans="1:12" ht="90">
      <c r="A288" s="45">
        <v>283</v>
      </c>
      <c r="B288" s="97">
        <v>86100000</v>
      </c>
      <c r="C288" s="34" t="s">
        <v>309</v>
      </c>
      <c r="D288" s="35">
        <v>42373</v>
      </c>
      <c r="E288" s="34" t="s">
        <v>285</v>
      </c>
      <c r="F288" s="46" t="s">
        <v>62</v>
      </c>
      <c r="G288" s="34" t="s">
        <v>286</v>
      </c>
      <c r="H288" s="57">
        <v>5123936</v>
      </c>
      <c r="I288" s="98">
        <v>5123936</v>
      </c>
      <c r="J288" s="34" t="s">
        <v>64</v>
      </c>
      <c r="K288" s="34" t="s">
        <v>65</v>
      </c>
      <c r="L288" s="133" t="s">
        <v>287</v>
      </c>
    </row>
    <row r="289" spans="1:12" ht="78.75">
      <c r="A289" s="45">
        <v>284</v>
      </c>
      <c r="B289" s="97">
        <v>86100000</v>
      </c>
      <c r="C289" s="34" t="s">
        <v>310</v>
      </c>
      <c r="D289" s="35">
        <v>42373</v>
      </c>
      <c r="E289" s="34" t="s">
        <v>285</v>
      </c>
      <c r="F289" s="46" t="s">
        <v>62</v>
      </c>
      <c r="G289" s="34" t="s">
        <v>286</v>
      </c>
      <c r="H289" s="57">
        <v>4234439</v>
      </c>
      <c r="I289" s="98">
        <v>4234439</v>
      </c>
      <c r="J289" s="34" t="s">
        <v>64</v>
      </c>
      <c r="K289" s="34" t="s">
        <v>65</v>
      </c>
      <c r="L289" s="133" t="s">
        <v>287</v>
      </c>
    </row>
    <row r="290" spans="1:12" ht="56.25">
      <c r="A290" s="45">
        <v>285</v>
      </c>
      <c r="B290" s="97">
        <v>86100000</v>
      </c>
      <c r="C290" s="34" t="s">
        <v>311</v>
      </c>
      <c r="D290" s="35">
        <v>42373</v>
      </c>
      <c r="E290" s="34" t="s">
        <v>285</v>
      </c>
      <c r="F290" s="46" t="s">
        <v>62</v>
      </c>
      <c r="G290" s="34" t="s">
        <v>286</v>
      </c>
      <c r="H290" s="57">
        <v>7048880</v>
      </c>
      <c r="I290" s="98">
        <v>7048880</v>
      </c>
      <c r="J290" s="34" t="s">
        <v>64</v>
      </c>
      <c r="K290" s="34" t="s">
        <v>65</v>
      </c>
      <c r="L290" s="133" t="s">
        <v>287</v>
      </c>
    </row>
    <row r="291" spans="1:12" ht="78.75">
      <c r="A291" s="45">
        <v>286</v>
      </c>
      <c r="B291" s="97">
        <v>86100000</v>
      </c>
      <c r="C291" s="34" t="s">
        <v>312</v>
      </c>
      <c r="D291" s="35">
        <v>42373</v>
      </c>
      <c r="E291" s="34" t="s">
        <v>285</v>
      </c>
      <c r="F291" s="46" t="s">
        <v>62</v>
      </c>
      <c r="G291" s="34" t="s">
        <v>286</v>
      </c>
      <c r="H291" s="57">
        <v>7048880</v>
      </c>
      <c r="I291" s="98">
        <v>7048880</v>
      </c>
      <c r="J291" s="34" t="s">
        <v>64</v>
      </c>
      <c r="K291" s="34" t="s">
        <v>65</v>
      </c>
      <c r="L291" s="133" t="s">
        <v>287</v>
      </c>
    </row>
    <row r="292" spans="1:12" ht="112.5">
      <c r="A292" s="45">
        <v>287</v>
      </c>
      <c r="B292" s="97">
        <v>86100000</v>
      </c>
      <c r="C292" s="34" t="s">
        <v>313</v>
      </c>
      <c r="D292" s="35">
        <v>42373</v>
      </c>
      <c r="E292" s="34" t="s">
        <v>285</v>
      </c>
      <c r="F292" s="46" t="s">
        <v>62</v>
      </c>
      <c r="G292" s="34" t="s">
        <v>286</v>
      </c>
      <c r="H292" s="57">
        <v>70000000</v>
      </c>
      <c r="I292" s="98">
        <v>70000000</v>
      </c>
      <c r="J292" s="34" t="s">
        <v>64</v>
      </c>
      <c r="K292" s="34" t="s">
        <v>65</v>
      </c>
      <c r="L292" s="133" t="s">
        <v>287</v>
      </c>
    </row>
    <row r="293" spans="1:12" ht="33.75">
      <c r="A293" s="45">
        <v>288</v>
      </c>
      <c r="B293" s="97">
        <v>82111904</v>
      </c>
      <c r="C293" s="34" t="s">
        <v>314</v>
      </c>
      <c r="D293" s="35">
        <v>42387</v>
      </c>
      <c r="E293" s="34" t="s">
        <v>315</v>
      </c>
      <c r="F293" s="46" t="s">
        <v>68</v>
      </c>
      <c r="G293" s="34" t="s">
        <v>286</v>
      </c>
      <c r="H293" s="57">
        <v>10000000</v>
      </c>
      <c r="I293" s="98">
        <v>10000000</v>
      </c>
      <c r="J293" s="34" t="s">
        <v>64</v>
      </c>
      <c r="K293" s="34" t="s">
        <v>65</v>
      </c>
      <c r="L293" s="133" t="s">
        <v>316</v>
      </c>
    </row>
    <row r="294" spans="1:12" ht="33.75">
      <c r="A294" s="45">
        <v>289</v>
      </c>
      <c r="B294" s="97">
        <v>90121502</v>
      </c>
      <c r="C294" s="34" t="s">
        <v>317</v>
      </c>
      <c r="D294" s="35">
        <v>42387</v>
      </c>
      <c r="E294" s="34" t="s">
        <v>315</v>
      </c>
      <c r="F294" s="46" t="s">
        <v>68</v>
      </c>
      <c r="G294" s="34" t="s">
        <v>286</v>
      </c>
      <c r="H294" s="57">
        <v>13840261</v>
      </c>
      <c r="I294" s="98">
        <v>13840261</v>
      </c>
      <c r="J294" s="34" t="s">
        <v>64</v>
      </c>
      <c r="K294" s="34" t="s">
        <v>65</v>
      </c>
      <c r="L294" s="133" t="s">
        <v>318</v>
      </c>
    </row>
    <row r="295" spans="1:12" ht="90">
      <c r="A295" s="45">
        <v>290</v>
      </c>
      <c r="B295" s="82">
        <v>86101709</v>
      </c>
      <c r="C295" s="61" t="s">
        <v>367</v>
      </c>
      <c r="D295" s="70">
        <v>42376</v>
      </c>
      <c r="E295" s="32">
        <v>345</v>
      </c>
      <c r="F295" s="48" t="s">
        <v>62</v>
      </c>
      <c r="G295" s="5" t="s">
        <v>242</v>
      </c>
      <c r="H295" s="57">
        <v>35650000</v>
      </c>
      <c r="I295" s="98">
        <v>35650000</v>
      </c>
      <c r="J295" s="99" t="s">
        <v>64</v>
      </c>
      <c r="K295" s="5" t="s">
        <v>65</v>
      </c>
      <c r="L295" s="125" t="s">
        <v>243</v>
      </c>
    </row>
    <row r="296" spans="1:12" ht="45">
      <c r="A296" s="45">
        <v>291</v>
      </c>
      <c r="B296" s="96">
        <v>78102204</v>
      </c>
      <c r="C296" s="5" t="s">
        <v>319</v>
      </c>
      <c r="D296" s="21">
        <v>42353</v>
      </c>
      <c r="E296" s="10">
        <v>340</v>
      </c>
      <c r="F296" s="48" t="s">
        <v>68</v>
      </c>
      <c r="G296" s="10" t="s">
        <v>71</v>
      </c>
      <c r="H296" s="57">
        <v>6000000</v>
      </c>
      <c r="I296" s="65">
        <v>6000000</v>
      </c>
      <c r="J296" s="10" t="s">
        <v>54</v>
      </c>
      <c r="K296" s="10" t="s">
        <v>60</v>
      </c>
      <c r="L296" s="125" t="s">
        <v>403</v>
      </c>
    </row>
    <row r="297" spans="1:12" ht="90">
      <c r="A297" s="45">
        <v>292</v>
      </c>
      <c r="B297" s="33">
        <v>78102203</v>
      </c>
      <c r="C297" s="5" t="s">
        <v>320</v>
      </c>
      <c r="D297" s="21">
        <v>42353</v>
      </c>
      <c r="E297" s="10">
        <v>340</v>
      </c>
      <c r="F297" s="48" t="s">
        <v>68</v>
      </c>
      <c r="G297" s="10" t="s">
        <v>71</v>
      </c>
      <c r="H297" s="57">
        <v>4000000</v>
      </c>
      <c r="I297" s="31">
        <v>4000000</v>
      </c>
      <c r="J297" s="10" t="s">
        <v>54</v>
      </c>
      <c r="K297" s="10" t="s">
        <v>60</v>
      </c>
      <c r="L297" s="125" t="s">
        <v>403</v>
      </c>
    </row>
    <row r="298" spans="1:12" ht="112.5">
      <c r="A298" s="45">
        <v>293</v>
      </c>
      <c r="B298" s="33">
        <v>80111701</v>
      </c>
      <c r="C298" s="5" t="s">
        <v>321</v>
      </c>
      <c r="D298" s="21">
        <v>42353</v>
      </c>
      <c r="E298" s="10">
        <v>340</v>
      </c>
      <c r="F298" s="48" t="s">
        <v>62</v>
      </c>
      <c r="G298" s="10" t="s">
        <v>71</v>
      </c>
      <c r="H298" s="57">
        <v>15465000</v>
      </c>
      <c r="I298" s="31">
        <v>15465000</v>
      </c>
      <c r="J298" s="10" t="s">
        <v>54</v>
      </c>
      <c r="K298" s="10" t="s">
        <v>60</v>
      </c>
      <c r="L298" s="125" t="s">
        <v>322</v>
      </c>
    </row>
    <row r="299" spans="1:12" ht="45">
      <c r="A299" s="45">
        <v>294</v>
      </c>
      <c r="B299" s="33">
        <v>80111600</v>
      </c>
      <c r="C299" s="5" t="s">
        <v>354</v>
      </c>
      <c r="D299" s="21">
        <v>42353</v>
      </c>
      <c r="E299" s="10">
        <v>300</v>
      </c>
      <c r="F299" s="48" t="s">
        <v>62</v>
      </c>
      <c r="G299" s="10" t="s">
        <v>32</v>
      </c>
      <c r="H299" s="57">
        <v>17000000</v>
      </c>
      <c r="I299" s="31">
        <v>17000000</v>
      </c>
      <c r="J299" s="10" t="s">
        <v>54</v>
      </c>
      <c r="K299" s="10" t="s">
        <v>60</v>
      </c>
      <c r="L299" s="125" t="s">
        <v>403</v>
      </c>
    </row>
    <row r="300" spans="1:12" ht="101.25">
      <c r="A300" s="45">
        <v>295</v>
      </c>
      <c r="B300" s="33">
        <v>80111600</v>
      </c>
      <c r="C300" s="5" t="s">
        <v>323</v>
      </c>
      <c r="D300" s="21">
        <v>42353</v>
      </c>
      <c r="E300" s="10">
        <v>340</v>
      </c>
      <c r="F300" s="46" t="s">
        <v>62</v>
      </c>
      <c r="G300" s="10" t="s">
        <v>71</v>
      </c>
      <c r="H300" s="57">
        <v>24933333</v>
      </c>
      <c r="I300" s="100">
        <v>24933333</v>
      </c>
      <c r="J300" s="10" t="s">
        <v>54</v>
      </c>
      <c r="K300" s="10" t="s">
        <v>60</v>
      </c>
      <c r="L300" s="125" t="s">
        <v>402</v>
      </c>
    </row>
    <row r="301" spans="1:12" ht="90">
      <c r="A301" s="45">
        <v>296</v>
      </c>
      <c r="B301" s="33">
        <v>80111600</v>
      </c>
      <c r="C301" s="5" t="s">
        <v>324</v>
      </c>
      <c r="D301" s="21">
        <v>42353</v>
      </c>
      <c r="E301" s="10">
        <v>340</v>
      </c>
      <c r="F301" s="46" t="s">
        <v>62</v>
      </c>
      <c r="G301" s="10" t="s">
        <v>76</v>
      </c>
      <c r="H301" s="57">
        <v>19266666</v>
      </c>
      <c r="I301" s="31">
        <v>19266666</v>
      </c>
      <c r="J301" s="10" t="s">
        <v>54</v>
      </c>
      <c r="K301" s="10" t="s">
        <v>60</v>
      </c>
      <c r="L301" s="125" t="s">
        <v>403</v>
      </c>
    </row>
    <row r="302" spans="1:12" ht="90">
      <c r="A302" s="45">
        <v>297</v>
      </c>
      <c r="B302" s="11">
        <v>80000000</v>
      </c>
      <c r="C302" s="5" t="s">
        <v>325</v>
      </c>
      <c r="D302" s="21">
        <v>42353</v>
      </c>
      <c r="E302" s="10">
        <v>180</v>
      </c>
      <c r="F302" s="48" t="s">
        <v>62</v>
      </c>
      <c r="G302" s="10" t="s">
        <v>71</v>
      </c>
      <c r="H302" s="57">
        <v>200000000</v>
      </c>
      <c r="I302" s="31">
        <v>200000000</v>
      </c>
      <c r="J302" s="10" t="s">
        <v>54</v>
      </c>
      <c r="K302" s="10" t="s">
        <v>60</v>
      </c>
      <c r="L302" s="125" t="s">
        <v>402</v>
      </c>
    </row>
    <row r="303" spans="1:12" ht="33.75">
      <c r="A303" s="45">
        <v>298</v>
      </c>
      <c r="B303" s="11">
        <v>80000000</v>
      </c>
      <c r="C303" s="5" t="s">
        <v>326</v>
      </c>
      <c r="D303" s="21">
        <v>42348</v>
      </c>
      <c r="E303" s="10">
        <v>360</v>
      </c>
      <c r="F303" s="48" t="s">
        <v>62</v>
      </c>
      <c r="G303" s="10" t="s">
        <v>71</v>
      </c>
      <c r="H303" s="57">
        <v>1000000</v>
      </c>
      <c r="I303" s="31">
        <v>1000000</v>
      </c>
      <c r="J303" s="28" t="s">
        <v>54</v>
      </c>
      <c r="K303" s="28" t="s">
        <v>422</v>
      </c>
      <c r="L303" s="125" t="s">
        <v>327</v>
      </c>
    </row>
    <row r="304" spans="1:12" ht="90">
      <c r="A304" s="45">
        <v>299</v>
      </c>
      <c r="B304" s="33">
        <v>80111600</v>
      </c>
      <c r="C304" s="5" t="s">
        <v>328</v>
      </c>
      <c r="D304" s="21">
        <v>42348</v>
      </c>
      <c r="E304" s="10" t="s">
        <v>329</v>
      </c>
      <c r="F304" s="48" t="s">
        <v>62</v>
      </c>
      <c r="G304" s="10" t="s">
        <v>71</v>
      </c>
      <c r="H304" s="57">
        <v>53900000</v>
      </c>
      <c r="I304" s="31">
        <v>53900000</v>
      </c>
      <c r="J304" s="28" t="s">
        <v>54</v>
      </c>
      <c r="K304" s="28" t="s">
        <v>422</v>
      </c>
      <c r="L304" s="125" t="s">
        <v>330</v>
      </c>
    </row>
    <row r="305" spans="1:12" ht="56.25">
      <c r="A305" s="45">
        <v>300</v>
      </c>
      <c r="B305" s="33">
        <v>811119</v>
      </c>
      <c r="C305" s="5" t="s">
        <v>331</v>
      </c>
      <c r="D305" s="21">
        <v>42348</v>
      </c>
      <c r="E305" s="10"/>
      <c r="F305" s="48" t="s">
        <v>62</v>
      </c>
      <c r="G305" s="10" t="s">
        <v>71</v>
      </c>
      <c r="H305" s="57">
        <v>4320000</v>
      </c>
      <c r="I305" s="31">
        <v>4320000</v>
      </c>
      <c r="J305" s="28" t="s">
        <v>54</v>
      </c>
      <c r="K305" s="28" t="s">
        <v>422</v>
      </c>
      <c r="L305" s="125" t="s">
        <v>330</v>
      </c>
    </row>
    <row r="306" spans="1:12" ht="45">
      <c r="A306" s="45">
        <v>301</v>
      </c>
      <c r="B306" s="11">
        <v>80000000</v>
      </c>
      <c r="C306" s="5" t="s">
        <v>332</v>
      </c>
      <c r="D306" s="21">
        <v>42387</v>
      </c>
      <c r="E306" s="10" t="s">
        <v>88</v>
      </c>
      <c r="F306" s="46" t="s">
        <v>62</v>
      </c>
      <c r="G306" s="10" t="s">
        <v>32</v>
      </c>
      <c r="H306" s="57">
        <v>27950208</v>
      </c>
      <c r="I306" s="57">
        <v>27950208</v>
      </c>
      <c r="J306" s="10" t="s">
        <v>64</v>
      </c>
      <c r="K306" s="10" t="s">
        <v>65</v>
      </c>
      <c r="L306" s="125" t="s">
        <v>333</v>
      </c>
    </row>
    <row r="307" spans="1:12" ht="45">
      <c r="A307" s="45">
        <v>302</v>
      </c>
      <c r="B307" s="11">
        <v>80000000</v>
      </c>
      <c r="C307" s="5" t="s">
        <v>334</v>
      </c>
      <c r="D307" s="21">
        <v>42382</v>
      </c>
      <c r="E307" s="10">
        <v>30</v>
      </c>
      <c r="F307" s="46" t="s">
        <v>62</v>
      </c>
      <c r="G307" s="10" t="s">
        <v>32</v>
      </c>
      <c r="H307" s="57">
        <v>3100000</v>
      </c>
      <c r="I307" s="31">
        <v>3100000</v>
      </c>
      <c r="J307" s="10" t="s">
        <v>64</v>
      </c>
      <c r="K307" s="10" t="s">
        <v>65</v>
      </c>
      <c r="L307" s="125" t="s">
        <v>399</v>
      </c>
    </row>
    <row r="308" spans="1:12" ht="78.75">
      <c r="A308" s="45">
        <v>303</v>
      </c>
      <c r="B308" s="11">
        <v>80131502</v>
      </c>
      <c r="C308" s="5" t="s">
        <v>335</v>
      </c>
      <c r="D308" s="21">
        <v>42430</v>
      </c>
      <c r="E308" s="10" t="s">
        <v>336</v>
      </c>
      <c r="F308" s="46" t="s">
        <v>62</v>
      </c>
      <c r="G308" s="10" t="s">
        <v>32</v>
      </c>
      <c r="H308" s="57">
        <v>21000000</v>
      </c>
      <c r="I308" s="57">
        <v>21000000</v>
      </c>
      <c r="J308" s="10" t="s">
        <v>64</v>
      </c>
      <c r="K308" s="10" t="s">
        <v>65</v>
      </c>
      <c r="L308" s="125" t="s">
        <v>333</v>
      </c>
    </row>
    <row r="309" spans="1:12" ht="22.5">
      <c r="A309" s="45">
        <v>304</v>
      </c>
      <c r="B309" s="11">
        <v>82000000</v>
      </c>
      <c r="C309" s="5" t="s">
        <v>337</v>
      </c>
      <c r="D309" s="21">
        <v>42491</v>
      </c>
      <c r="E309" s="10" t="s">
        <v>338</v>
      </c>
      <c r="F309" s="46" t="s">
        <v>62</v>
      </c>
      <c r="G309" s="10" t="s">
        <v>32</v>
      </c>
      <c r="H309" s="57">
        <v>1000000</v>
      </c>
      <c r="I309" s="57">
        <v>1000000</v>
      </c>
      <c r="J309" s="10" t="s">
        <v>64</v>
      </c>
      <c r="K309" s="10" t="s">
        <v>65</v>
      </c>
      <c r="L309" s="125" t="s">
        <v>333</v>
      </c>
    </row>
    <row r="310" spans="1:12" ht="33.75">
      <c r="A310" s="45">
        <v>305</v>
      </c>
      <c r="B310" s="11">
        <v>82100000</v>
      </c>
      <c r="C310" s="5" t="s">
        <v>339</v>
      </c>
      <c r="D310" s="21">
        <v>42401</v>
      </c>
      <c r="E310" s="10" t="s">
        <v>340</v>
      </c>
      <c r="F310" s="48" t="s">
        <v>68</v>
      </c>
      <c r="G310" s="10" t="s">
        <v>32</v>
      </c>
      <c r="H310" s="57">
        <v>13164000</v>
      </c>
      <c r="I310" s="57">
        <v>13164000</v>
      </c>
      <c r="J310" s="10" t="s">
        <v>64</v>
      </c>
      <c r="K310" s="10" t="s">
        <v>65</v>
      </c>
      <c r="L310" s="125" t="s">
        <v>333</v>
      </c>
    </row>
    <row r="311" spans="1:12" ht="78.75">
      <c r="A311" s="45">
        <v>306</v>
      </c>
      <c r="B311" s="27">
        <v>80100000</v>
      </c>
      <c r="C311" s="5" t="s">
        <v>341</v>
      </c>
      <c r="D311" s="21">
        <v>42371</v>
      </c>
      <c r="E311" s="10">
        <v>180</v>
      </c>
      <c r="F311" s="48" t="s">
        <v>62</v>
      </c>
      <c r="G311" s="10" t="s">
        <v>82</v>
      </c>
      <c r="H311" s="57">
        <v>29400000</v>
      </c>
      <c r="I311" s="101">
        <v>29400000</v>
      </c>
      <c r="J311" s="10" t="s">
        <v>64</v>
      </c>
      <c r="K311" s="10" t="s">
        <v>65</v>
      </c>
      <c r="L311" s="125" t="s">
        <v>342</v>
      </c>
    </row>
    <row r="312" spans="1:12" ht="56.25">
      <c r="A312" s="45">
        <v>307</v>
      </c>
      <c r="B312" s="11">
        <v>80100000</v>
      </c>
      <c r="C312" s="5" t="s">
        <v>343</v>
      </c>
      <c r="D312" s="21">
        <v>42371</v>
      </c>
      <c r="E312" s="10" t="s">
        <v>344</v>
      </c>
      <c r="F312" s="48" t="s">
        <v>62</v>
      </c>
      <c r="G312" s="10" t="s">
        <v>82</v>
      </c>
      <c r="H312" s="57">
        <v>25830000</v>
      </c>
      <c r="I312" s="101">
        <v>25830000</v>
      </c>
      <c r="J312" s="10" t="s">
        <v>64</v>
      </c>
      <c r="K312" s="10" t="s">
        <v>65</v>
      </c>
      <c r="L312" s="125" t="s">
        <v>342</v>
      </c>
    </row>
    <row r="313" spans="1:12" ht="90">
      <c r="A313" s="45">
        <v>308</v>
      </c>
      <c r="B313" s="55">
        <v>70130000</v>
      </c>
      <c r="C313" s="5" t="s">
        <v>355</v>
      </c>
      <c r="D313" s="21">
        <v>42377</v>
      </c>
      <c r="E313" s="28">
        <v>45</v>
      </c>
      <c r="F313" s="48" t="s">
        <v>62</v>
      </c>
      <c r="G313" s="10" t="s">
        <v>61</v>
      </c>
      <c r="H313" s="57">
        <v>1350000</v>
      </c>
      <c r="I313" s="31">
        <v>1350000</v>
      </c>
      <c r="J313" s="28" t="s">
        <v>54</v>
      </c>
      <c r="K313" s="28" t="s">
        <v>65</v>
      </c>
      <c r="L313" s="125" t="s">
        <v>356</v>
      </c>
    </row>
    <row r="314" spans="1:12" ht="90">
      <c r="A314" s="45">
        <v>309</v>
      </c>
      <c r="B314" s="55">
        <v>70130000</v>
      </c>
      <c r="C314" s="5" t="s">
        <v>357</v>
      </c>
      <c r="D314" s="21">
        <v>42377</v>
      </c>
      <c r="E314" s="28">
        <v>45</v>
      </c>
      <c r="F314" s="48" t="s">
        <v>62</v>
      </c>
      <c r="G314" s="10" t="s">
        <v>61</v>
      </c>
      <c r="H314" s="57">
        <v>1350000</v>
      </c>
      <c r="I314" s="31">
        <v>1350000</v>
      </c>
      <c r="J314" s="28" t="s">
        <v>54</v>
      </c>
      <c r="K314" s="28" t="s">
        <v>65</v>
      </c>
      <c r="L314" s="125" t="s">
        <v>356</v>
      </c>
    </row>
    <row r="315" spans="1:12" ht="78.75">
      <c r="A315" s="45">
        <v>310</v>
      </c>
      <c r="B315" s="55">
        <v>70130000</v>
      </c>
      <c r="C315" s="5" t="s">
        <v>358</v>
      </c>
      <c r="D315" s="70">
        <v>42375</v>
      </c>
      <c r="E315" s="5" t="s">
        <v>359</v>
      </c>
      <c r="F315" s="48" t="s">
        <v>62</v>
      </c>
      <c r="G315" s="5" t="s">
        <v>76</v>
      </c>
      <c r="H315" s="57">
        <v>2556842</v>
      </c>
      <c r="I315" s="101">
        <v>2556842</v>
      </c>
      <c r="J315" s="10" t="s">
        <v>64</v>
      </c>
      <c r="K315" s="10" t="s">
        <v>65</v>
      </c>
      <c r="L315" s="125" t="s">
        <v>356</v>
      </c>
    </row>
    <row r="316" spans="1:12" ht="34.5" thickBot="1">
      <c r="A316" s="134">
        <v>311</v>
      </c>
      <c r="B316" s="102">
        <v>95121900</v>
      </c>
      <c r="C316" s="103" t="s">
        <v>389</v>
      </c>
      <c r="D316" s="104">
        <v>42381</v>
      </c>
      <c r="E316" s="103">
        <v>20</v>
      </c>
      <c r="F316" s="105" t="s">
        <v>68</v>
      </c>
      <c r="G316" s="103" t="s">
        <v>61</v>
      </c>
      <c r="H316" s="106">
        <v>10624950</v>
      </c>
      <c r="I316" s="106">
        <v>10624950</v>
      </c>
      <c r="J316" s="38" t="s">
        <v>64</v>
      </c>
      <c r="K316" s="38" t="s">
        <v>65</v>
      </c>
      <c r="L316" s="135" t="s">
        <v>390</v>
      </c>
    </row>
    <row r="318" ht="11.25">
      <c r="H318" s="51">
        <f>SUM(H6:H316)</f>
        <v>18292055548</v>
      </c>
    </row>
  </sheetData>
  <sheetProtection/>
  <autoFilter ref="B5:U316"/>
  <mergeCells count="50">
    <mergeCell ref="D121:D122"/>
    <mergeCell ref="E121:E122"/>
    <mergeCell ref="J121:J122"/>
    <mergeCell ref="K121:K122"/>
    <mergeCell ref="L121:L122"/>
    <mergeCell ref="B1:L1"/>
    <mergeCell ref="B119:B120"/>
    <mergeCell ref="C119:C120"/>
    <mergeCell ref="D119:D120"/>
    <mergeCell ref="E119:E120"/>
    <mergeCell ref="J119:J120"/>
    <mergeCell ref="K119:K120"/>
    <mergeCell ref="L119:L120"/>
    <mergeCell ref="B123:B124"/>
    <mergeCell ref="C123:C124"/>
    <mergeCell ref="D123:D124"/>
    <mergeCell ref="E123:E124"/>
    <mergeCell ref="J123:J124"/>
    <mergeCell ref="K123:K124"/>
    <mergeCell ref="L123:L124"/>
    <mergeCell ref="B121:B122"/>
    <mergeCell ref="C121:C122"/>
    <mergeCell ref="K127:K128"/>
    <mergeCell ref="L127:L128"/>
    <mergeCell ref="B125:B126"/>
    <mergeCell ref="C125:C126"/>
    <mergeCell ref="D125:D126"/>
    <mergeCell ref="E125:E126"/>
    <mergeCell ref="J125:J126"/>
    <mergeCell ref="K125:K126"/>
    <mergeCell ref="D129:D130"/>
    <mergeCell ref="E129:E130"/>
    <mergeCell ref="J129:J130"/>
    <mergeCell ref="K129:K130"/>
    <mergeCell ref="L125:L126"/>
    <mergeCell ref="B127:B128"/>
    <mergeCell ref="C127:C128"/>
    <mergeCell ref="D127:D128"/>
    <mergeCell ref="E127:E128"/>
    <mergeCell ref="J127:J128"/>
    <mergeCell ref="L129:L130"/>
    <mergeCell ref="L131:L132"/>
    <mergeCell ref="B129:B130"/>
    <mergeCell ref="C129:C130"/>
    <mergeCell ref="B131:B132"/>
    <mergeCell ref="C131:C132"/>
    <mergeCell ref="D131:D132"/>
    <mergeCell ref="E131:E132"/>
    <mergeCell ref="J131:J132"/>
    <mergeCell ref="K131:K132"/>
  </mergeCells>
  <hyperlinks>
    <hyperlink ref="C140" r:id="rId1" display="prestación de servicios como operario agrícola, dentro del proyecto “Modelo productivo de seis especies  condimentarías para exportación en fresco”, en el marco del Convenio especial de Cooperación  4600001065 entre la Gobernación de Antioquia y el Polité"/>
    <hyperlink ref="C143" r:id="rId2" display="prestación de servicios profesionales como coinvestigadora y coordinadora administrativa dentro del proyecto de investigación: “aplicación de procesos de biotecnología reproductiva en sabaleta (Brycon henni) con fines de repoblamiento”, derivado del Conve"/>
    <hyperlink ref="L193" r:id="rId3" display="lmocampo@elpoli.edu.co"/>
    <hyperlink ref="L194" r:id="rId4" display="lmocampo@elpoli.edu.co"/>
    <hyperlink ref="L195" r:id="rId5" display="lmocampo@elpoli.edu.co"/>
    <hyperlink ref="L192" r:id="rId6" display="lmocampo@elpoli.edu.co"/>
    <hyperlink ref="L189" r:id="rId7" display="lmocampo@elpoli.edu.co"/>
    <hyperlink ref="L190:L191" r:id="rId8" display="lmocampo@elpoli.edu.co"/>
    <hyperlink ref="L186" r:id="rId9" display="lmocampo@elpoli.edu.co"/>
    <hyperlink ref="L187" r:id="rId10" display="lmocampo@elpoli.edu.co"/>
    <hyperlink ref="L188" r:id="rId11" display="lmocampo@elpoli.edu.co"/>
  </hyperlinks>
  <printOptions/>
  <pageMargins left="0" right="0" top="0.3937007874015748" bottom="0.3937007874015748" header="0.1968503937007874" footer="0.1968503937007874"/>
  <pageSetup horizontalDpi="600" verticalDpi="600" orientation="landscape" paperSize="119" scale="69" r:id="rId14"/>
  <legacyDrawing r:id="rId1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Silvia Elena Gallego Zapata</cp:lastModifiedBy>
  <cp:lastPrinted>2015-09-10T19:34:13Z</cp:lastPrinted>
  <dcterms:created xsi:type="dcterms:W3CDTF">2012-12-10T15:58:41Z</dcterms:created>
  <dcterms:modified xsi:type="dcterms:W3CDTF">2016-01-29T17:05:09Z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