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li\Documents\A. A TRABAJADOS EN CASA II\POAI 2023\FLG38\INICIAL\"/>
    </mc:Choice>
  </mc:AlternateContent>
  <bookViews>
    <workbookView xWindow="0" yWindow="0" windowWidth="20490" windowHeight="7455" tabRatio="618"/>
  </bookViews>
  <sheets>
    <sheet name="POAI 2023" sheetId="4" r:id="rId1"/>
  </sheets>
  <externalReferences>
    <externalReference r:id="rId2"/>
  </externalReferences>
  <definedNames>
    <definedName name="_xlnm._FilterDatabase" localSheetId="0" hidden="1">'POAI 2023'!$A$6:$X$18</definedName>
    <definedName name="_xlnm.Print_Area" localSheetId="0">'POAI 2023'!$A$1:$X$18</definedName>
    <definedName name="_xlnm.Print_Titles" localSheetId="0">'POAI 2023'!$B:$C,'POAI 2023'!$5:$6</definedName>
  </definedNames>
  <calcPr calcId="152511"/>
</workbook>
</file>

<file path=xl/calcChain.xml><?xml version="1.0" encoding="utf-8"?>
<calcChain xmlns="http://schemas.openxmlformats.org/spreadsheetml/2006/main">
  <c r="P8" i="4" l="1"/>
  <c r="P17" i="4"/>
  <c r="N16" i="4"/>
  <c r="S16" i="4"/>
  <c r="Q16" i="4"/>
  <c r="P16" i="4"/>
  <c r="O15" i="4"/>
  <c r="P15" i="4"/>
  <c r="R14" i="4"/>
  <c r="P14" i="4"/>
  <c r="I14" i="4"/>
  <c r="H14" i="4"/>
  <c r="G14" i="4"/>
  <c r="P13" i="4"/>
  <c r="U12" i="4"/>
  <c r="T12" i="4"/>
  <c r="P12" i="4"/>
  <c r="Q11" i="4"/>
  <c r="P11" i="4"/>
  <c r="W10" i="4"/>
  <c r="V10" i="4"/>
  <c r="Q10" i="4"/>
  <c r="P10" i="4"/>
  <c r="N10" i="4"/>
  <c r="Q9" i="4"/>
  <c r="P9" i="4"/>
  <c r="N9" i="4"/>
  <c r="L7" i="4"/>
  <c r="L18" i="4" s="1"/>
  <c r="K7" i="4"/>
  <c r="M7" i="4"/>
  <c r="F12" i="4" l="1"/>
  <c r="F14" i="4"/>
  <c r="F13" i="4"/>
  <c r="F11" i="4"/>
  <c r="F10" i="4"/>
  <c r="F9" i="4"/>
  <c r="F8" i="4"/>
  <c r="F7" i="4"/>
  <c r="F15" i="4"/>
  <c r="F17" i="4"/>
  <c r="F16" i="4"/>
  <c r="F18" i="4" l="1"/>
  <c r="W18" i="4" l="1"/>
  <c r="V18" i="4"/>
  <c r="U18" i="4"/>
  <c r="S18" i="4"/>
  <c r="O18" i="4"/>
  <c r="K18" i="4"/>
  <c r="J18" i="4"/>
  <c r="I18" i="4"/>
  <c r="H18" i="4"/>
  <c r="G18" i="4"/>
  <c r="N18" i="4"/>
  <c r="R18" i="4"/>
  <c r="M18" i="4"/>
  <c r="Q18" i="4" l="1"/>
  <c r="P18" i="4"/>
  <c r="T18" i="4"/>
</calcChain>
</file>

<file path=xl/sharedStrings.xml><?xml version="1.0" encoding="utf-8"?>
<sst xmlns="http://schemas.openxmlformats.org/spreadsheetml/2006/main" count="71" uniqueCount="62">
  <si>
    <t>Nro.</t>
  </si>
  <si>
    <t>CENTRO DE COSTOS</t>
  </si>
  <si>
    <t>OBSERVACIONES</t>
  </si>
  <si>
    <t>Código: FPL38</t>
  </si>
  <si>
    <t>Proyecto Banco PCJIC</t>
  </si>
  <si>
    <t>Versión: 06</t>
  </si>
  <si>
    <t>LÍDER DE PROYECTO
(UNIDAD DE GESTIÓN DEL PROYECTO - UGP)</t>
  </si>
  <si>
    <t>UNIDAD EJECUTORA
(RESPONSABLE OPERATIVO)</t>
  </si>
  <si>
    <t>F.C aporte para el FBSL
(1010)</t>
  </si>
  <si>
    <t>F.C inversión aporte para el FBSL
(1011)</t>
  </si>
  <si>
    <t>Aportes ordinarios departamento
(1010)</t>
  </si>
  <si>
    <t>Aportes ordinarios departamento
(2052)</t>
  </si>
  <si>
    <t>Estampilla Poli - Rionegro
(2706)</t>
  </si>
  <si>
    <t>Estampilla Politécnico
(2705)</t>
  </si>
  <si>
    <t>Estampilla Prodesarrollo de Antioquia 
(2020)</t>
  </si>
  <si>
    <t>Devolución I.V.A.
(2710)</t>
  </si>
  <si>
    <t>Excedentes de Extensión 
(2710)</t>
  </si>
  <si>
    <t>Administración de Convenios
(4400)</t>
  </si>
  <si>
    <t>REND. FONDOS ESPEC. APARTADÓ (2701)</t>
  </si>
  <si>
    <t xml:space="preserve">REND. FONDOS ESPEC. RIONEGRO
(2704) </t>
  </si>
  <si>
    <t>Fortalecimiento y mejoramiento del acceso equitativo y permanencia docente en la educación superior en el Politécnico Colombiano Jaime Isaza Cadavid Antioquia</t>
  </si>
  <si>
    <t>VICERRECTOR DE DOCENCIA E INVESTIGACIÓN</t>
  </si>
  <si>
    <t>VICERRECTORÍA DE DOCENCIA E INVESTIGACIÓN</t>
  </si>
  <si>
    <t>20510701</t>
  </si>
  <si>
    <t>Fortalecimiento del proceso de aseguramiento de la calidad en el PCJIC, que redunde en el reconocimiento público de alta calidad Medellín</t>
  </si>
  <si>
    <t>COORDINACIÓN AUTOEVALUACIÓN ACADÉMICA</t>
  </si>
  <si>
    <t>20511501</t>
  </si>
  <si>
    <t>Mejoramiento de los servicios de biblioteca, gestión documental y laboratorio del Politécnico Colombiano Jaime Isaza Cadavid en Medellín, Bello, Apartadó, Rionegro</t>
  </si>
  <si>
    <t>COORDINACIÓN BIBLIOTECA</t>
  </si>
  <si>
    <t>20511301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</si>
  <si>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</si>
  <si>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y desarrollo de la investigación del Politécnico Colombiano Jaime Isaza Cadavid Antioquia</t>
  </si>
  <si>
    <t>DIRECCIÓN DE INVESTIGACIÓN Y POSGRADOS</t>
  </si>
  <si>
    <t>20610803</t>
  </si>
  <si>
    <t>Fortalecimiento de la extensión y proyección social para la comunidad politécnica y público general en el ámbito departamental, nacional e internacional</t>
  </si>
  <si>
    <t>VICERRECTOR DE EXTENSIÓN</t>
  </si>
  <si>
    <t>DIRECCIÓN DE PROGRAMAS Y PROYECTOS ESPECIALES</t>
  </si>
  <si>
    <t>42116701
ADICIONAL CADA CONVENIO TIENE CENTRO DE COSTOS</t>
  </si>
  <si>
    <t>Fortalecimiento y articulación de los procesos misionales de docencia e investigación con la extensión en las granjas de Marinilla y San Jerónimo del Politécnico Colombiano Jaime Isaza Cadavid</t>
  </si>
  <si>
    <t>DIRECCIÓN DE GRANJAS Y LABORATORIOS</t>
  </si>
  <si>
    <t xml:space="preserve">Fortalecimiento del Sistema Integrado de Bienestar Institucional Medellín, Rionegro, Apartadó, Marinilla, San Jerónimo </t>
  </si>
  <si>
    <t>VICERRECTOR ADMINISTRATIVO</t>
  </si>
  <si>
    <t>FACULTAD DE EDUCACIÓN FÍSICA, RECREACIÓN Y DEPORTES</t>
  </si>
  <si>
    <t>21414401</t>
  </si>
  <si>
    <t>Modernización infraestructura informática y de telecomunicaciones del politécnico JIC para el mantenimiento de la alta calidad institucional Antioquia</t>
  </si>
  <si>
    <t xml:space="preserve">COORDINACIÓN INFORMÁTICA CORPORATIVA </t>
  </si>
  <si>
    <t>31516501</t>
  </si>
  <si>
    <t>JEFE OFICINA ASESORA DE PLANEACIÓN</t>
  </si>
  <si>
    <t>OFICINA ASESORA DE PLANEACIÓN</t>
  </si>
  <si>
    <t>10310501</t>
  </si>
  <si>
    <t>Fortalecimiento de la Unidad de Nuevas Tecnologías para el uso y apropiación de las TIC en los procesos misionales del Politécnico Colombiano Jaime Isaza Cadavid. Medellín</t>
  </si>
  <si>
    <t xml:space="preserve">COORDINACIÓN NUEVAS TECNOLOGÍAS </t>
  </si>
  <si>
    <t>TOTAL POAI</t>
  </si>
  <si>
    <t>FUENTES DE INVERSIÓN PROGRAMADA 2022</t>
  </si>
  <si>
    <t>Fortalecimiento de la gestión institucional y la infraestructura física de la sede y centros regionales del Politécnico Colombiano Jaime Isaza Cadavid en Medellín, Bello, Rionegro, Apartadó, Marinilla, San Jerónimo</t>
  </si>
  <si>
    <t>Aportes ordinarios departamento
(1011)</t>
  </si>
  <si>
    <t>PLAN OPERATIVO ANUAL DE INVERSIONES - POAI 
VIGENCIA 2023</t>
  </si>
  <si>
    <t>Rendimientos Estampilla Poli - Girardota
(2714)</t>
  </si>
  <si>
    <t>Recursos CREE (Rendimientos 2023)</t>
  </si>
  <si>
    <t>ASIGNACIÓN AÑO 2023</t>
  </si>
  <si>
    <t>Recursos FBSL
(2702)</t>
  </si>
  <si>
    <t>Recursos FBSL (2712)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</si>
</sst>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 &quot;$&quot;\ * #,##0_ ;_ &quot;$&quot;\ * \-#,##0_ ;_ &quot;$&quot;\ * &quot;-&quot;??_ ;_ @_ "/>
    <numFmt numFmtId="167" formatCode="&quot;$&quot;\ #,##0"/>
    <numFmt numFmtId="168" formatCode="&quot;$&quot;\ #,##0.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9D08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Border="1"/>
    <xf numFmtId="9" fontId="10" fillId="0" borderId="0" xfId="4" applyFont="1" applyFill="1" applyAlignment="1">
      <alignment vertical="center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7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3" fillId="0" borderId="1" xfId="2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167" fontId="13" fillId="0" borderId="3" xfId="2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67" fontId="13" fillId="0" borderId="1" xfId="7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8" fontId="13" fillId="0" borderId="1" xfId="2" applyNumberFormat="1" applyFont="1" applyFill="1" applyBorder="1" applyAlignment="1">
      <alignment horizontal="center" vertical="center" wrapText="1"/>
    </xf>
    <xf numFmtId="0" fontId="14" fillId="5" borderId="1" xfId="7" applyFont="1" applyFill="1" applyBorder="1" applyAlignment="1">
      <alignment horizontal="center" vertical="center" wrapText="1"/>
    </xf>
    <xf numFmtId="0" fontId="14" fillId="5" borderId="3" xfId="7" applyFont="1" applyFill="1" applyBorder="1" applyAlignment="1">
      <alignment horizontal="center" vertical="center" wrapText="1"/>
    </xf>
    <xf numFmtId="166" fontId="15" fillId="0" borderId="1" xfId="2" applyNumberFormat="1" applyFont="1" applyFill="1" applyBorder="1" applyAlignment="1">
      <alignment horizontal="left" vertical="center" wrapText="1"/>
    </xf>
    <xf numFmtId="167" fontId="15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166" fontId="15" fillId="0" borderId="1" xfId="2" applyNumberFormat="1" applyFont="1" applyFill="1" applyBorder="1" applyAlignment="1">
      <alignment horizontal="center" vertical="center" wrapText="1"/>
    </xf>
    <xf numFmtId="164" fontId="15" fillId="0" borderId="1" xfId="7" applyNumberFormat="1" applyFont="1" applyFill="1" applyBorder="1" applyAlignment="1">
      <alignment horizontal="left" vertical="center" wrapText="1"/>
    </xf>
    <xf numFmtId="164" fontId="15" fillId="0" borderId="1" xfId="7" applyNumberFormat="1" applyFont="1" applyFill="1" applyBorder="1" applyAlignment="1">
      <alignment horizontal="center" vertical="center" wrapText="1"/>
    </xf>
    <xf numFmtId="167" fontId="15" fillId="0" borderId="1" xfId="7" applyNumberFormat="1" applyFont="1" applyFill="1" applyBorder="1" applyAlignment="1">
      <alignment horizontal="center" vertical="center" wrapText="1"/>
    </xf>
    <xf numFmtId="49" fontId="15" fillId="0" borderId="1" xfId="7" applyNumberFormat="1" applyFont="1" applyFill="1" applyBorder="1" applyAlignment="1">
      <alignment horizontal="left" vertical="center" wrapText="1"/>
    </xf>
    <xf numFmtId="49" fontId="15" fillId="0" borderId="1" xfId="7" applyNumberFormat="1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67" fontId="20" fillId="5" borderId="1" xfId="7" applyNumberFormat="1" applyFont="1" applyFill="1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/>
    </xf>
    <xf numFmtId="0" fontId="9" fillId="0" borderId="11" xfId="7" applyFont="1" applyFill="1" applyBorder="1" applyAlignment="1">
      <alignment horizontal="center" vertical="center"/>
    </xf>
    <xf numFmtId="0" fontId="9" fillId="0" borderId="13" xfId="7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9" fillId="5" borderId="1" xfId="7" applyFont="1" applyFill="1" applyBorder="1" applyAlignment="1">
      <alignment horizontal="center" vertical="center" wrapText="1"/>
    </xf>
    <xf numFmtId="0" fontId="19" fillId="5" borderId="3" xfId="7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7" fontId="19" fillId="3" borderId="1" xfId="7" applyNumberFormat="1" applyFont="1" applyFill="1" applyBorder="1" applyAlignment="1">
      <alignment horizontal="center" vertical="center" wrapText="1"/>
    </xf>
    <xf numFmtId="0" fontId="19" fillId="4" borderId="1" xfId="7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8">
    <cellStyle name="Moneda" xfId="1" builtinId="4"/>
    <cellStyle name="Moneda 2" xfId="2"/>
    <cellStyle name="Moneda 4" xfId="3"/>
    <cellStyle name="Normal" xfId="0" builtinId="0"/>
    <cellStyle name="Normal 14" xfId="7"/>
    <cellStyle name="Porcentaje" xfId="4" builtinId="5"/>
    <cellStyle name="Porcentual 2" xfId="5"/>
    <cellStyle name="Porcentu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519546</xdr:colOff>
      <xdr:row>0</xdr:row>
      <xdr:rowOff>0</xdr:rowOff>
    </xdr:from>
    <xdr:to>
      <xdr:col>1</xdr:col>
      <xdr:colOff>1652155</xdr:colOff>
      <xdr:row>3</xdr:row>
      <xdr:rowOff>95250</xdr:rowOff>
    </xdr:to>
    <xdr:pic>
      <xdr:nvPicPr>
        <xdr:cNvPr id="1038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546" y="0"/>
          <a:ext cx="11326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38100</xdr:colOff>
      <xdr:row>18</xdr:row>
      <xdr:rowOff>38100</xdr:rowOff>
    </xdr:from>
    <xdr:to>
      <xdr:col>23</xdr:col>
      <xdr:colOff>963756</xdr:colOff>
      <xdr:row>25</xdr:row>
      <xdr:rowOff>133147</xdr:rowOff>
    </xdr:to>
    <xdr:pic>
      <xdr:nvPicPr>
        <xdr:cNvPr id="5" name="Imagen 11">
          <a:extLst>
            <a:ext uri="{FF2B5EF4-FFF2-40B4-BE49-F238E27FC236}">
              <a16:creationId xmlns="" xmlns:a16="http://schemas.microsoft.com/office/drawing/2014/main" id="{1F864147-9DC1-40D6-8B33-124A4984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11953875"/>
          <a:ext cx="1506681" cy="1228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AI%20Inicial%202023%20-%20Por%20componente%20inter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23 PCJIC"/>
      <sheetName val="Aspectos normativos"/>
      <sheetName val="Por Proyectos"/>
    </sheetNames>
    <sheetDataSet>
      <sheetData sheetId="0">
        <row r="6">
          <cell r="G6">
            <v>18900785941</v>
          </cell>
        </row>
        <row r="7">
          <cell r="G7">
            <v>25133376681</v>
          </cell>
        </row>
        <row r="8">
          <cell r="G8">
            <v>5265575256</v>
          </cell>
        </row>
        <row r="9">
          <cell r="G9">
            <v>8139492412</v>
          </cell>
        </row>
        <row r="11">
          <cell r="G11">
            <v>266990255.99999997</v>
          </cell>
        </row>
        <row r="14">
          <cell r="G14">
            <v>50000000</v>
          </cell>
        </row>
        <row r="15">
          <cell r="G15">
            <v>468060512</v>
          </cell>
        </row>
        <row r="16">
          <cell r="G16">
            <v>100000000</v>
          </cell>
        </row>
        <row r="17">
          <cell r="G17">
            <v>50000000</v>
          </cell>
        </row>
        <row r="18">
          <cell r="G18">
            <v>357000000</v>
          </cell>
        </row>
        <row r="19">
          <cell r="G19">
            <v>250000000</v>
          </cell>
        </row>
        <row r="20">
          <cell r="G20">
            <v>300000000</v>
          </cell>
        </row>
        <row r="22">
          <cell r="G22">
            <v>772256940.18014085</v>
          </cell>
        </row>
        <row r="23">
          <cell r="G23">
            <v>104781081.59999999</v>
          </cell>
        </row>
        <row r="24">
          <cell r="G24">
            <v>100000000</v>
          </cell>
        </row>
        <row r="25">
          <cell r="G25">
            <v>100000000</v>
          </cell>
        </row>
        <row r="26">
          <cell r="G26">
            <v>1000</v>
          </cell>
        </row>
        <row r="27">
          <cell r="G27">
            <v>1000</v>
          </cell>
        </row>
        <row r="29">
          <cell r="G29">
            <v>1117851626.3602817</v>
          </cell>
        </row>
        <row r="30">
          <cell r="G30">
            <v>260000000</v>
          </cell>
        </row>
        <row r="32">
          <cell r="G32">
            <v>15000000000</v>
          </cell>
        </row>
        <row r="33">
          <cell r="G33">
            <v>362097228.79999995</v>
          </cell>
        </row>
        <row r="34">
          <cell r="G34">
            <v>524999999.99999994</v>
          </cell>
        </row>
        <row r="35">
          <cell r="G35">
            <v>524999999.99999994</v>
          </cell>
        </row>
        <row r="37">
          <cell r="G37">
            <v>572554956.79999995</v>
          </cell>
        </row>
        <row r="39">
          <cell r="G39">
            <v>262868697.21937236</v>
          </cell>
        </row>
        <row r="40">
          <cell r="G40">
            <v>29002518.106649399</v>
          </cell>
        </row>
        <row r="41">
          <cell r="G41">
            <v>50000000</v>
          </cell>
        </row>
        <row r="42">
          <cell r="G42">
            <v>262868697.21937236</v>
          </cell>
        </row>
        <row r="43">
          <cell r="G43">
            <v>561885037.05499995</v>
          </cell>
        </row>
        <row r="44">
          <cell r="G44">
            <v>525737394.43874472</v>
          </cell>
        </row>
        <row r="45">
          <cell r="G45">
            <v>1422880754.2233815</v>
          </cell>
        </row>
        <row r="46">
          <cell r="G46">
            <v>200000000</v>
          </cell>
        </row>
        <row r="47">
          <cell r="G47">
            <v>33240335</v>
          </cell>
        </row>
        <row r="50">
          <cell r="G50">
            <v>1000</v>
          </cell>
        </row>
        <row r="51">
          <cell r="G51">
            <v>2179419811</v>
          </cell>
        </row>
        <row r="53">
          <cell r="G53">
            <v>909246906</v>
          </cell>
        </row>
        <row r="54">
          <cell r="G54">
            <v>353184290</v>
          </cell>
        </row>
        <row r="55">
          <cell r="G55">
            <v>932718052</v>
          </cell>
        </row>
        <row r="56">
          <cell r="G56">
            <v>946920</v>
          </cell>
        </row>
        <row r="57">
          <cell r="G57">
            <v>633902000</v>
          </cell>
        </row>
        <row r="58">
          <cell r="G58">
            <v>150000000</v>
          </cell>
        </row>
        <row r="59">
          <cell r="G59">
            <v>121770454.196334</v>
          </cell>
        </row>
        <row r="61">
          <cell r="G61">
            <v>138480259.72999999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X18"/>
  <sheetViews>
    <sheetView showGridLines="0" tabSelected="1" topLeftCell="F4" zoomScaleNormal="100" zoomScalePageLayoutView="55" workbookViewId="0">
      <selection activeCell="L8" sqref="L8"/>
    </sheetView>
  </sheetViews>
  <sheetFormatPr baseColWidth="10" defaultRowHeight="12.75" x14ac:dyDescent="0.2"/>
  <cols>
    <col min="1" max="1" width="4.7109375" style="1" bestFit="1" customWidth="1"/>
    <col min="2" max="2" width="23.28515625" style="2" customWidth="1"/>
    <col min="3" max="3" width="17.42578125" style="2" customWidth="1"/>
    <col min="4" max="4" width="18.140625" style="2" bestFit="1" customWidth="1"/>
    <col min="5" max="5" width="13" style="2" customWidth="1"/>
    <col min="6" max="6" width="14.5703125" style="11" customWidth="1"/>
    <col min="7" max="7" width="13.7109375" style="4" customWidth="1"/>
    <col min="8" max="8" width="12.7109375" style="2" customWidth="1"/>
    <col min="9" max="9" width="11.42578125" style="5" customWidth="1"/>
    <col min="10" max="10" width="11" style="2" customWidth="1"/>
    <col min="11" max="12" width="14.5703125" style="2" customWidth="1"/>
    <col min="13" max="13" width="14.7109375" style="2" customWidth="1"/>
    <col min="14" max="14" width="13.5703125" style="2" customWidth="1"/>
    <col min="15" max="15" width="11" style="2" customWidth="1"/>
    <col min="16" max="16" width="13.5703125" style="2" customWidth="1"/>
    <col min="17" max="17" width="13.85546875" style="2" customWidth="1"/>
    <col min="18" max="18" width="15" style="2" customWidth="1"/>
    <col min="19" max="19" width="12" style="2" customWidth="1"/>
    <col min="20" max="20" width="13.85546875" style="2" customWidth="1"/>
    <col min="21" max="21" width="14.5703125" style="2" customWidth="1"/>
    <col min="22" max="22" width="8.42578125" style="2" customWidth="1"/>
    <col min="23" max="23" width="8.7109375" style="2" customWidth="1"/>
    <col min="24" max="24" width="15.140625" style="2" bestFit="1" customWidth="1"/>
    <col min="25" max="16384" width="11.42578125" style="1"/>
  </cols>
  <sheetData>
    <row r="1" spans="1:24" s="6" customFormat="1" ht="15" customHeight="1" x14ac:dyDescent="0.2">
      <c r="B1" s="50"/>
      <c r="C1" s="51"/>
      <c r="D1" s="41" t="s">
        <v>56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8" t="s">
        <v>3</v>
      </c>
    </row>
    <row r="2" spans="1:24" s="6" customFormat="1" ht="12.75" customHeight="1" x14ac:dyDescent="0.2">
      <c r="B2" s="52"/>
      <c r="C2" s="53"/>
      <c r="D2" s="41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3"/>
      <c r="X2" s="47" t="s">
        <v>5</v>
      </c>
    </row>
    <row r="3" spans="1:24" s="6" customFormat="1" ht="12.75" customHeight="1" x14ac:dyDescent="0.2">
      <c r="B3" s="52"/>
      <c r="C3" s="53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3"/>
      <c r="X3" s="48"/>
    </row>
    <row r="4" spans="1:24" s="6" customFormat="1" ht="12.75" customHeight="1" x14ac:dyDescent="0.2">
      <c r="B4" s="54"/>
      <c r="C4" s="55"/>
      <c r="D4" s="44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49"/>
    </row>
    <row r="5" spans="1:24" ht="12.75" customHeight="1" x14ac:dyDescent="0.2">
      <c r="A5" s="58" t="s">
        <v>0</v>
      </c>
      <c r="B5" s="58" t="s">
        <v>4</v>
      </c>
      <c r="C5" s="61" t="s">
        <v>6</v>
      </c>
      <c r="D5" s="58" t="s">
        <v>7</v>
      </c>
      <c r="E5" s="62" t="s">
        <v>1</v>
      </c>
      <c r="F5" s="60" t="s">
        <v>59</v>
      </c>
      <c r="G5" s="56" t="s">
        <v>53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7"/>
      <c r="X5" s="59" t="s">
        <v>2</v>
      </c>
    </row>
    <row r="6" spans="1:24" ht="81" customHeight="1" x14ac:dyDescent="0.2">
      <c r="A6" s="58"/>
      <c r="B6" s="58"/>
      <c r="C6" s="61"/>
      <c r="D6" s="58"/>
      <c r="E6" s="63"/>
      <c r="F6" s="60"/>
      <c r="G6" s="20" t="s">
        <v>60</v>
      </c>
      <c r="H6" s="20" t="s">
        <v>8</v>
      </c>
      <c r="I6" s="20" t="s">
        <v>9</v>
      </c>
      <c r="J6" s="20" t="s">
        <v>61</v>
      </c>
      <c r="K6" s="20" t="s">
        <v>10</v>
      </c>
      <c r="L6" s="20" t="s">
        <v>55</v>
      </c>
      <c r="M6" s="20" t="s">
        <v>11</v>
      </c>
      <c r="N6" s="20" t="s">
        <v>12</v>
      </c>
      <c r="O6" s="20" t="s">
        <v>57</v>
      </c>
      <c r="P6" s="20" t="s">
        <v>13</v>
      </c>
      <c r="Q6" s="20" t="s">
        <v>14</v>
      </c>
      <c r="R6" s="20" t="s">
        <v>15</v>
      </c>
      <c r="S6" s="20" t="s">
        <v>58</v>
      </c>
      <c r="T6" s="20" t="s">
        <v>16</v>
      </c>
      <c r="U6" s="20" t="s">
        <v>17</v>
      </c>
      <c r="V6" s="20" t="s">
        <v>18</v>
      </c>
      <c r="W6" s="21" t="s">
        <v>19</v>
      </c>
      <c r="X6" s="59"/>
    </row>
    <row r="7" spans="1:24" s="3" customFormat="1" ht="78.75" x14ac:dyDescent="0.25">
      <c r="A7" s="9">
        <v>1</v>
      </c>
      <c r="B7" s="22" t="s">
        <v>20</v>
      </c>
      <c r="C7" s="23" t="s">
        <v>21</v>
      </c>
      <c r="D7" s="23" t="s">
        <v>22</v>
      </c>
      <c r="E7" s="24" t="s">
        <v>23</v>
      </c>
      <c r="F7" s="28">
        <f t="shared" ref="F7:F17" si="0">SUM(G7:X7)</f>
        <v>57439230290</v>
      </c>
      <c r="G7" s="12"/>
      <c r="H7" s="12"/>
      <c r="I7" s="12"/>
      <c r="J7" s="12"/>
      <c r="K7" s="13">
        <f>'[1]POAI 2023 PCJIC'!$G$8</f>
        <v>5265575256</v>
      </c>
      <c r="L7" s="13">
        <f>'[1]POAI 2023 PCJIC'!$G$9</f>
        <v>8139492412</v>
      </c>
      <c r="M7" s="13">
        <f>'[1]POAI 2023 PCJIC'!$G$6+'[1]POAI 2023 PCJIC'!$G$7</f>
        <v>44034162622</v>
      </c>
      <c r="N7" s="12"/>
      <c r="O7" s="12"/>
      <c r="P7" s="13"/>
      <c r="Q7" s="12"/>
      <c r="R7" s="12"/>
      <c r="S7" s="12"/>
      <c r="T7" s="12"/>
      <c r="U7" s="12"/>
      <c r="V7" s="12"/>
      <c r="W7" s="14"/>
      <c r="X7" s="15"/>
    </row>
    <row r="8" spans="1:24" s="3" customFormat="1" ht="56.25" x14ac:dyDescent="0.25">
      <c r="A8" s="9">
        <v>2</v>
      </c>
      <c r="B8" s="22" t="s">
        <v>24</v>
      </c>
      <c r="C8" s="23" t="s">
        <v>21</v>
      </c>
      <c r="D8" s="25" t="s">
        <v>25</v>
      </c>
      <c r="E8" s="24" t="s">
        <v>26</v>
      </c>
      <c r="F8" s="28">
        <f t="shared" si="0"/>
        <v>266990255.99999997</v>
      </c>
      <c r="G8" s="12"/>
      <c r="H8" s="12"/>
      <c r="I8" s="12"/>
      <c r="J8" s="12"/>
      <c r="K8" s="12"/>
      <c r="L8" s="12"/>
      <c r="M8" s="12"/>
      <c r="N8" s="12"/>
      <c r="O8" s="12"/>
      <c r="P8" s="13">
        <f>'[1]POAI 2023 PCJIC'!$G$11</f>
        <v>266990255.99999997</v>
      </c>
      <c r="Q8" s="12"/>
      <c r="R8" s="12"/>
      <c r="S8" s="12"/>
      <c r="T8" s="13"/>
      <c r="U8" s="12"/>
      <c r="V8" s="12"/>
      <c r="W8" s="14"/>
      <c r="X8" s="16"/>
    </row>
    <row r="9" spans="1:24" s="3" customFormat="1" ht="67.5" x14ac:dyDescent="0.25">
      <c r="A9" s="9">
        <v>3</v>
      </c>
      <c r="B9" s="26" t="s">
        <v>27</v>
      </c>
      <c r="C9" s="23" t="s">
        <v>21</v>
      </c>
      <c r="D9" s="27" t="s">
        <v>28</v>
      </c>
      <c r="E9" s="24" t="s">
        <v>29</v>
      </c>
      <c r="F9" s="28">
        <f t="shared" si="0"/>
        <v>1575060512</v>
      </c>
      <c r="G9" s="12"/>
      <c r="H9" s="12"/>
      <c r="I9" s="12"/>
      <c r="J9" s="12"/>
      <c r="K9" s="12"/>
      <c r="L9" s="12"/>
      <c r="M9" s="12"/>
      <c r="N9" s="13">
        <f>'[1]POAI 2023 PCJIC'!$G$14+'[1]POAI 2023 PCJIC'!$G$17</f>
        <v>100000000</v>
      </c>
      <c r="O9" s="12"/>
      <c r="P9" s="13">
        <f>'[1]POAI 2023 PCJIC'!$G$15+'[1]POAI 2023 PCJIC'!$G$18+'[1]POAI 2023 PCJIC'!$G$20</f>
        <v>1125060512</v>
      </c>
      <c r="Q9" s="13">
        <f>'[1]POAI 2023 PCJIC'!$G$16+'[1]POAI 2023 PCJIC'!$G$19</f>
        <v>350000000</v>
      </c>
      <c r="R9" s="12"/>
      <c r="S9" s="12"/>
      <c r="T9" s="12"/>
      <c r="U9" s="12"/>
      <c r="V9" s="12"/>
      <c r="W9" s="14"/>
      <c r="X9" s="15"/>
    </row>
    <row r="10" spans="1:24" s="3" customFormat="1" ht="112.5" x14ac:dyDescent="0.25">
      <c r="A10" s="9">
        <v>4</v>
      </c>
      <c r="B10" s="29" t="s">
        <v>30</v>
      </c>
      <c r="C10" s="23" t="s">
        <v>21</v>
      </c>
      <c r="D10" s="30" t="s">
        <v>22</v>
      </c>
      <c r="E10" s="24" t="s">
        <v>23</v>
      </c>
      <c r="F10" s="28">
        <f t="shared" si="0"/>
        <v>1077040021.7801409</v>
      </c>
      <c r="G10" s="12"/>
      <c r="H10" s="12"/>
      <c r="I10" s="12"/>
      <c r="J10" s="12"/>
      <c r="K10" s="12"/>
      <c r="L10" s="12"/>
      <c r="M10" s="12"/>
      <c r="N10" s="13">
        <f>'[1]POAI 2023 PCJIC'!$G$24</f>
        <v>100000000</v>
      </c>
      <c r="O10" s="12"/>
      <c r="P10" s="13">
        <f>'[1]POAI 2023 PCJIC'!$G$22+'[1]POAI 2023 PCJIC'!$G$23</f>
        <v>877038021.78014088</v>
      </c>
      <c r="Q10" s="13">
        <f>'[1]POAI 2023 PCJIC'!$G$25</f>
        <v>100000000</v>
      </c>
      <c r="R10" s="12"/>
      <c r="S10" s="12"/>
      <c r="T10" s="12"/>
      <c r="U10" s="12"/>
      <c r="V10" s="12">
        <f>'[1]POAI 2023 PCJIC'!$G$26</f>
        <v>1000</v>
      </c>
      <c r="W10" s="14">
        <f>'[1]POAI 2023 PCJIC'!$G$27</f>
        <v>1000</v>
      </c>
      <c r="X10" s="18"/>
    </row>
    <row r="11" spans="1:24" ht="45" x14ac:dyDescent="0.2">
      <c r="A11" s="9">
        <v>5</v>
      </c>
      <c r="B11" s="31" t="s">
        <v>31</v>
      </c>
      <c r="C11" s="23" t="s">
        <v>21</v>
      </c>
      <c r="D11" s="32" t="s">
        <v>32</v>
      </c>
      <c r="E11" s="24" t="s">
        <v>33</v>
      </c>
      <c r="F11" s="28">
        <f t="shared" si="0"/>
        <v>1377851626.3602817</v>
      </c>
      <c r="G11" s="12"/>
      <c r="H11" s="12"/>
      <c r="I11" s="12"/>
      <c r="J11" s="12"/>
      <c r="K11" s="12"/>
      <c r="L11" s="12"/>
      <c r="M11" s="12"/>
      <c r="N11" s="12"/>
      <c r="O11" s="12"/>
      <c r="P11" s="13">
        <f>'[1]POAI 2023 PCJIC'!$G$29</f>
        <v>1117851626.3602817</v>
      </c>
      <c r="Q11" s="13">
        <f>'[1]POAI 2023 PCJIC'!$G$30</f>
        <v>260000000</v>
      </c>
      <c r="R11" s="17"/>
      <c r="S11" s="12"/>
      <c r="T11" s="13"/>
      <c r="U11" s="12"/>
      <c r="V11" s="12"/>
      <c r="W11" s="14"/>
      <c r="X11" s="15"/>
    </row>
    <row r="12" spans="1:24" ht="67.5" x14ac:dyDescent="0.2">
      <c r="A12" s="9">
        <v>6</v>
      </c>
      <c r="B12" s="31" t="s">
        <v>34</v>
      </c>
      <c r="C12" s="23" t="s">
        <v>35</v>
      </c>
      <c r="D12" s="23" t="s">
        <v>36</v>
      </c>
      <c r="E12" s="33" t="s">
        <v>37</v>
      </c>
      <c r="F12" s="28">
        <f t="shared" si="0"/>
        <v>16412097228.799999</v>
      </c>
      <c r="G12" s="12"/>
      <c r="H12" s="12"/>
      <c r="I12" s="12"/>
      <c r="J12" s="12"/>
      <c r="K12" s="12"/>
      <c r="L12" s="12"/>
      <c r="M12" s="12"/>
      <c r="N12" s="12"/>
      <c r="O12" s="12"/>
      <c r="P12" s="13">
        <f>'[1]POAI 2023 PCJIC'!$G$33</f>
        <v>362097228.79999995</v>
      </c>
      <c r="Q12" s="12"/>
      <c r="R12" s="17"/>
      <c r="S12" s="12"/>
      <c r="T12" s="13">
        <f>'[1]POAI 2023 PCJIC'!$G$34+'[1]POAI 2023 PCJIC'!$G$35</f>
        <v>1049999999.9999999</v>
      </c>
      <c r="U12" s="13">
        <f>'[1]POAI 2023 PCJIC'!$G$32</f>
        <v>15000000000</v>
      </c>
      <c r="V12" s="12"/>
      <c r="W12" s="14"/>
      <c r="X12" s="15"/>
    </row>
    <row r="13" spans="1:24" ht="78.75" x14ac:dyDescent="0.2">
      <c r="A13" s="9">
        <v>7</v>
      </c>
      <c r="B13" s="31" t="s">
        <v>38</v>
      </c>
      <c r="C13" s="23" t="s">
        <v>21</v>
      </c>
      <c r="D13" s="23" t="s">
        <v>39</v>
      </c>
      <c r="E13" s="34">
        <v>22518001</v>
      </c>
      <c r="F13" s="28">
        <f t="shared" si="0"/>
        <v>572554956.79999995</v>
      </c>
      <c r="G13" s="12"/>
      <c r="H13" s="12"/>
      <c r="I13" s="12"/>
      <c r="J13" s="12"/>
      <c r="K13" s="12"/>
      <c r="L13" s="12"/>
      <c r="M13" s="12"/>
      <c r="N13" s="12"/>
      <c r="O13" s="12"/>
      <c r="P13" s="13">
        <f>'[1]POAI 2023 PCJIC'!$G$37</f>
        <v>572554956.79999995</v>
      </c>
      <c r="Q13" s="12"/>
      <c r="R13" s="12"/>
      <c r="S13" s="12"/>
      <c r="T13" s="12"/>
      <c r="U13" s="12"/>
      <c r="V13" s="12"/>
      <c r="W13" s="14"/>
      <c r="X13" s="16"/>
    </row>
    <row r="14" spans="1:24" ht="56.25" x14ac:dyDescent="0.2">
      <c r="A14" s="9">
        <v>8</v>
      </c>
      <c r="B14" s="31" t="s">
        <v>40</v>
      </c>
      <c r="C14" s="23" t="s">
        <v>41</v>
      </c>
      <c r="D14" s="23" t="s">
        <v>42</v>
      </c>
      <c r="E14" s="24" t="s">
        <v>43</v>
      </c>
      <c r="F14" s="28">
        <f t="shared" si="0"/>
        <v>3348484433.2625203</v>
      </c>
      <c r="G14" s="13">
        <f>'[1]POAI 2023 PCJIC'!$G$45</f>
        <v>1422880754.2233815</v>
      </c>
      <c r="H14" s="13">
        <f>'[1]POAI 2023 PCJIC'!$G$46</f>
        <v>200000000</v>
      </c>
      <c r="I14" s="13">
        <f>'[1]POAI 2023 PCJIC'!$G$47</f>
        <v>33240335</v>
      </c>
      <c r="J14" s="13">
        <v>1000</v>
      </c>
      <c r="K14" s="12"/>
      <c r="L14" s="12"/>
      <c r="M14" s="12"/>
      <c r="N14" s="12"/>
      <c r="O14" s="12"/>
      <c r="P14" s="13">
        <f>'[1]POAI 2023 PCJIC'!$G$40+'[1]POAI 2023 PCJIC'!$G$41+'[1]POAI 2023 PCJIC'!$G$43</f>
        <v>640887555.16164935</v>
      </c>
      <c r="Q14" s="12"/>
      <c r="R14" s="13">
        <f>'[1]POAI 2023 PCJIC'!$G$39+'[1]POAI 2023 PCJIC'!$G$42+'[1]POAI 2023 PCJIC'!$G$44</f>
        <v>1051474788.8774894</v>
      </c>
      <c r="S14" s="12"/>
      <c r="T14" s="12"/>
      <c r="U14" s="12"/>
      <c r="V14" s="12"/>
      <c r="W14" s="14"/>
      <c r="X14" s="16"/>
    </row>
    <row r="15" spans="1:24" ht="67.5" x14ac:dyDescent="0.2">
      <c r="A15" s="9">
        <v>9</v>
      </c>
      <c r="B15" s="31" t="s">
        <v>44</v>
      </c>
      <c r="C15" s="23" t="s">
        <v>41</v>
      </c>
      <c r="D15" s="23" t="s">
        <v>45</v>
      </c>
      <c r="E15" s="24" t="s">
        <v>46</v>
      </c>
      <c r="F15" s="28">
        <f t="shared" si="0"/>
        <v>2179420811</v>
      </c>
      <c r="G15" s="12"/>
      <c r="H15" s="12"/>
      <c r="I15" s="12"/>
      <c r="J15" s="12"/>
      <c r="K15" s="12"/>
      <c r="L15" s="12"/>
      <c r="M15" s="12"/>
      <c r="N15" s="12"/>
      <c r="O15" s="13">
        <f>'[1]POAI 2023 PCJIC'!$G$50</f>
        <v>1000</v>
      </c>
      <c r="P15" s="12">
        <f>'[1]POAI 2023 PCJIC'!$G$51</f>
        <v>2179419811</v>
      </c>
      <c r="Q15" s="12"/>
      <c r="R15" s="12"/>
      <c r="S15" s="12"/>
      <c r="T15" s="12"/>
      <c r="U15" s="12"/>
      <c r="V15" s="12"/>
      <c r="W15" s="14"/>
      <c r="X15" s="15"/>
    </row>
    <row r="16" spans="1:24" ht="90" x14ac:dyDescent="0.2">
      <c r="A16" s="9">
        <v>10</v>
      </c>
      <c r="B16" s="31" t="s">
        <v>54</v>
      </c>
      <c r="C16" s="23" t="s">
        <v>47</v>
      </c>
      <c r="D16" s="35" t="s">
        <v>48</v>
      </c>
      <c r="E16" s="24" t="s">
        <v>49</v>
      </c>
      <c r="F16" s="28">
        <f t="shared" si="0"/>
        <v>3101768622.1963339</v>
      </c>
      <c r="G16" s="12"/>
      <c r="H16" s="12"/>
      <c r="I16" s="12"/>
      <c r="J16" s="12"/>
      <c r="K16" s="12"/>
      <c r="L16" s="12"/>
      <c r="M16" s="12"/>
      <c r="N16" s="13">
        <f>'[1]POAI 2023 PCJIC'!$G$53+'[1]POAI 2023 PCJIC'!$G$58</f>
        <v>1059246906</v>
      </c>
      <c r="O16" s="19"/>
      <c r="P16" s="12">
        <f>'[1]POAI 2023 PCJIC'!$G$54+'[1]POAI 2023 PCJIC'!$G$57</f>
        <v>987086290</v>
      </c>
      <c r="Q16" s="13">
        <f>'[1]POAI 2023 PCJIC'!$G$55+'[1]POAI 2023 PCJIC'!$G$59</f>
        <v>1054488506.196334</v>
      </c>
      <c r="R16" s="19"/>
      <c r="S16" s="13">
        <f>'[1]POAI 2023 PCJIC'!$G$56</f>
        <v>946920</v>
      </c>
      <c r="T16" s="12"/>
      <c r="U16" s="12"/>
      <c r="V16" s="12"/>
      <c r="W16" s="14"/>
      <c r="X16" s="15"/>
    </row>
    <row r="17" spans="1:24" ht="67.5" x14ac:dyDescent="0.2">
      <c r="A17" s="9">
        <v>11</v>
      </c>
      <c r="B17" s="31" t="s">
        <v>50</v>
      </c>
      <c r="C17" s="23" t="s">
        <v>21</v>
      </c>
      <c r="D17" s="35" t="s">
        <v>51</v>
      </c>
      <c r="E17" s="36">
        <v>20511401</v>
      </c>
      <c r="F17" s="28">
        <f t="shared" si="0"/>
        <v>138480259.72999999</v>
      </c>
      <c r="G17" s="12"/>
      <c r="H17" s="12"/>
      <c r="I17" s="12"/>
      <c r="J17" s="12"/>
      <c r="K17" s="12"/>
      <c r="L17" s="12"/>
      <c r="M17" s="12"/>
      <c r="N17" s="12"/>
      <c r="O17" s="12"/>
      <c r="P17" s="13">
        <f>'[1]POAI 2023 PCJIC'!$G$61</f>
        <v>138480259.72999999</v>
      </c>
      <c r="Q17" s="12"/>
      <c r="R17" s="12"/>
      <c r="S17" s="12"/>
      <c r="T17" s="12"/>
      <c r="U17" s="12"/>
      <c r="V17" s="12"/>
      <c r="W17" s="14"/>
      <c r="X17" s="15"/>
    </row>
    <row r="18" spans="1:24" s="7" customFormat="1" ht="15" x14ac:dyDescent="0.25">
      <c r="A18" s="38" t="s">
        <v>52</v>
      </c>
      <c r="B18" s="39"/>
      <c r="C18" s="39"/>
      <c r="D18" s="39"/>
      <c r="E18" s="40"/>
      <c r="F18" s="37">
        <f>SUM(F7:F17)</f>
        <v>87488979017.929291</v>
      </c>
      <c r="G18" s="37">
        <f t="shared" ref="G18:W18" si="1">SUM(G7:G17)</f>
        <v>1422880754.2233815</v>
      </c>
      <c r="H18" s="37">
        <f t="shared" si="1"/>
        <v>200000000</v>
      </c>
      <c r="I18" s="37">
        <f t="shared" si="1"/>
        <v>33240335</v>
      </c>
      <c r="J18" s="37">
        <f t="shared" si="1"/>
        <v>1000</v>
      </c>
      <c r="K18" s="37">
        <f t="shared" si="1"/>
        <v>5265575256</v>
      </c>
      <c r="L18" s="37">
        <f t="shared" si="1"/>
        <v>8139492412</v>
      </c>
      <c r="M18" s="37">
        <f t="shared" si="1"/>
        <v>44034162622</v>
      </c>
      <c r="N18" s="37">
        <f t="shared" si="1"/>
        <v>1259246906</v>
      </c>
      <c r="O18" s="37">
        <f t="shared" si="1"/>
        <v>1000</v>
      </c>
      <c r="P18" s="37">
        <f t="shared" si="1"/>
        <v>8267466517.6320724</v>
      </c>
      <c r="Q18" s="37">
        <f t="shared" si="1"/>
        <v>1764488506.1963339</v>
      </c>
      <c r="R18" s="37">
        <f t="shared" si="1"/>
        <v>1051474788.8774894</v>
      </c>
      <c r="S18" s="37">
        <f t="shared" si="1"/>
        <v>946920</v>
      </c>
      <c r="T18" s="37">
        <f t="shared" si="1"/>
        <v>1049999999.9999999</v>
      </c>
      <c r="U18" s="37">
        <f t="shared" si="1"/>
        <v>15000000000</v>
      </c>
      <c r="V18" s="37">
        <f t="shared" si="1"/>
        <v>1000</v>
      </c>
      <c r="W18" s="37">
        <f t="shared" si="1"/>
        <v>1000</v>
      </c>
      <c r="X18" s="10"/>
    </row>
  </sheetData>
  <autoFilter ref="A6:X18"/>
  <mergeCells count="12">
    <mergeCell ref="A18:E18"/>
    <mergeCell ref="D1:W4"/>
    <mergeCell ref="X2:X4"/>
    <mergeCell ref="B1:C4"/>
    <mergeCell ref="G5:W5"/>
    <mergeCell ref="A5:A6"/>
    <mergeCell ref="X5:X6"/>
    <mergeCell ref="F5:F6"/>
    <mergeCell ref="B5:B6"/>
    <mergeCell ref="C5:C6"/>
    <mergeCell ref="D5:D6"/>
    <mergeCell ref="E5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3" orientation="landscape" r:id="rId1"/>
  <headerFooter>
    <oddHeader>&amp;C&amp;"-,Negrita"&amp;16POLITECNICO COLOMBIANO JAIME ISAZA CADAVIDPOAI 2011</oddHeader>
  </headerFooter>
  <ignoredErrors>
    <ignoredError sqref="E7:E17" numberStoredAsText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2023</vt:lpstr>
      <vt:lpstr>'POAI 2023'!Área_de_impresión</vt:lpstr>
      <vt:lpstr>'POAI 2023'!Títulos_a_imprimir</vt:lpstr>
    </vt:vector>
  </TitlesOfParts>
  <Company>POLIJICPOBLADO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gemolina</dc:creator>
  <cp:lastModifiedBy>Poli</cp:lastModifiedBy>
  <cp:lastPrinted>2021-09-06T20:56:53Z</cp:lastPrinted>
  <dcterms:created xsi:type="dcterms:W3CDTF">2010-09-16T13:59:32Z</dcterms:created>
  <dcterms:modified xsi:type="dcterms:W3CDTF">2023-01-11T20:53:59Z</dcterms:modified>
</cp:coreProperties>
</file>